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Családi" sheetId="1" r:id="rId1"/>
    <sheet name="számoló" sheetId="2" state="hidden" r:id="rId2"/>
    <sheet name="végeredmény" sheetId="3" r:id="rId3"/>
    <sheet name="Munka3" sheetId="4" state="hidden" r:id="rId4"/>
  </sheets>
  <definedNames>
    <definedName name="_xlnm.Print_Area" localSheetId="2">'végeredmény'!$A$1:$D$6</definedName>
  </definedNames>
  <calcPr fullCalcOnLoad="1"/>
</workbook>
</file>

<file path=xl/sharedStrings.xml><?xml version="1.0" encoding="utf-8"?>
<sst xmlns="http://schemas.openxmlformats.org/spreadsheetml/2006/main" count="29" uniqueCount="25">
  <si>
    <t>4:00</t>
  </si>
  <si>
    <t>3:50</t>
  </si>
  <si>
    <t>3:40</t>
  </si>
  <si>
    <t>3:30</t>
  </si>
  <si>
    <t>3:00</t>
  </si>
  <si>
    <t>2:45</t>
  </si>
  <si>
    <t>2:30</t>
  </si>
  <si>
    <t>2:15</t>
  </si>
  <si>
    <t>2:00</t>
  </si>
  <si>
    <t>1:45</t>
  </si>
  <si>
    <t>1:30</t>
  </si>
  <si>
    <t>1:15</t>
  </si>
  <si>
    <t>1:00</t>
  </si>
  <si>
    <t>0:45</t>
  </si>
  <si>
    <t>0:30</t>
  </si>
  <si>
    <t>0:15</t>
  </si>
  <si>
    <t>Név</t>
  </si>
  <si>
    <t>csapatnév</t>
  </si>
  <si>
    <t>Csapat név</t>
  </si>
  <si>
    <t>Bogyay család</t>
  </si>
  <si>
    <t>Lutz család</t>
  </si>
  <si>
    <t>MMM  család</t>
  </si>
  <si>
    <t>Vogronics család</t>
  </si>
  <si>
    <t>Családi Váltók</t>
  </si>
  <si>
    <t>Sohár család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</si>
</sst>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sz val="18"/>
      <color indexed="8"/>
      <name val="Arial Unicode MS"/>
      <family val="2"/>
    </font>
    <font>
      <b/>
      <sz val="14"/>
      <color indexed="10"/>
      <name val="Arial CE"/>
      <family val="0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4" applyFont="1" applyBorder="1" applyAlignment="1" applyProtection="1">
      <alignment horizontal="center"/>
      <protection/>
    </xf>
    <xf numFmtId="49" fontId="2" fillId="0" borderId="10" xfId="54" applyNumberFormat="1" applyBorder="1" applyAlignment="1" applyProtection="1">
      <alignment horizontal="center"/>
      <protection/>
    </xf>
    <xf numFmtId="0" fontId="2" fillId="0" borderId="10" xfId="54" applyBorder="1" applyAlignment="1" applyProtection="1">
      <alignment horizontal="center"/>
      <protection/>
    </xf>
    <xf numFmtId="49" fontId="2" fillId="0" borderId="10" xfId="54" applyNumberFormat="1" applyBorder="1" applyProtection="1">
      <alignment/>
      <protection/>
    </xf>
    <xf numFmtId="20" fontId="2" fillId="0" borderId="10" xfId="54" applyNumberFormat="1" applyBorder="1" applyAlignment="1" applyProtection="1">
      <alignment horizontal="center"/>
      <protection/>
    </xf>
    <xf numFmtId="49" fontId="6" fillId="0" borderId="10" xfId="54" applyNumberFormat="1" applyFont="1" applyBorder="1" applyAlignment="1" applyProtection="1">
      <alignment horizontal="center"/>
      <protection/>
    </xf>
    <xf numFmtId="0" fontId="4" fillId="0" borderId="10" xfId="54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2" fontId="2" fillId="33" borderId="10" xfId="54" applyNumberFormat="1" applyFill="1" applyBorder="1" applyAlignment="1" applyProtection="1">
      <alignment horizontal="center"/>
      <protection/>
    </xf>
    <xf numFmtId="0" fontId="2" fillId="33" borderId="10" xfId="54" applyFont="1" applyFill="1" applyBorder="1" applyAlignment="1" applyProtection="1">
      <alignment horizontal="center"/>
      <protection/>
    </xf>
    <xf numFmtId="2" fontId="6" fillId="33" borderId="10" xfId="54" applyNumberFormat="1" applyFont="1" applyFill="1" applyBorder="1" applyAlignment="1" applyProtection="1">
      <alignment horizontal="center"/>
      <protection/>
    </xf>
    <xf numFmtId="0" fontId="2" fillId="33" borderId="10" xfId="54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wrapText="1"/>
      <protection/>
    </xf>
    <xf numFmtId="2" fontId="2" fillId="0" borderId="10" xfId="54" applyNumberFormat="1" applyBorder="1" applyAlignment="1" applyProtection="1">
      <alignment horizontal="center"/>
      <protection/>
    </xf>
    <xf numFmtId="0" fontId="2" fillId="0" borderId="10" xfId="54" applyFont="1" applyBorder="1" applyAlignment="1" applyProtection="1">
      <alignment horizontal="center"/>
      <protection/>
    </xf>
    <xf numFmtId="2" fontId="6" fillId="0" borderId="10" xfId="54" applyNumberFormat="1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wrapText="1"/>
      <protection/>
    </xf>
    <xf numFmtId="0" fontId="3" fillId="0" borderId="10" xfId="54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33" borderId="10" xfId="54" applyNumberFormat="1" applyFont="1" applyFill="1" applyBorder="1" applyAlignment="1" applyProtection="1">
      <alignment horizontal="center"/>
      <protection/>
    </xf>
    <xf numFmtId="2" fontId="6" fillId="33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6" sqref="S16"/>
    </sheetView>
  </sheetViews>
  <sheetFormatPr defaultColWidth="9.140625" defaultRowHeight="15"/>
  <cols>
    <col min="1" max="1" width="35.421875" style="3" bestFit="1" customWidth="1"/>
    <col min="2" max="2" width="13.140625" style="14" customWidth="1"/>
    <col min="3" max="3" width="7.28125" style="3" customWidth="1"/>
    <col min="4" max="4" width="13.140625" style="2" customWidth="1"/>
    <col min="5" max="5" width="7.28125" style="3" customWidth="1"/>
    <col min="6" max="6" width="13.140625" style="2" customWidth="1"/>
    <col min="7" max="7" width="7.421875" style="3" customWidth="1"/>
    <col min="8" max="8" width="13.140625" style="2" customWidth="1"/>
    <col min="9" max="9" width="7.7109375" style="3" customWidth="1"/>
    <col min="10" max="10" width="13.140625" style="4" customWidth="1"/>
    <col min="11" max="11" width="7.7109375" style="3" customWidth="1"/>
    <col min="12" max="12" width="13.140625" style="2" customWidth="1"/>
    <col min="13" max="13" width="8.421875" style="3" customWidth="1"/>
    <col min="14" max="14" width="13.140625" style="2" customWidth="1"/>
    <col min="15" max="15" width="7.8515625" style="3" customWidth="1"/>
    <col min="16" max="16" width="13.140625" style="2" customWidth="1"/>
    <col min="17" max="17" width="7.421875" style="3" customWidth="1"/>
    <col min="18" max="18" width="13.140625" style="2" customWidth="1"/>
    <col min="19" max="19" width="7.421875" style="3" customWidth="1"/>
    <col min="20" max="20" width="13.140625" style="2" customWidth="1"/>
    <col min="21" max="21" width="7.421875" style="3" customWidth="1"/>
    <col min="22" max="22" width="13.140625" style="2" customWidth="1"/>
    <col min="23" max="23" width="7.421875" style="3" customWidth="1"/>
    <col min="24" max="24" width="13.140625" style="2" customWidth="1"/>
    <col min="25" max="25" width="7.421875" style="3" customWidth="1"/>
    <col min="26" max="26" width="13.140625" style="3" customWidth="1"/>
    <col min="27" max="27" width="8.28125" style="3" customWidth="1"/>
    <col min="28" max="28" width="13.140625" style="2" customWidth="1"/>
    <col min="29" max="29" width="8.421875" style="3" customWidth="1"/>
    <col min="30" max="30" width="13.140625" style="2" customWidth="1"/>
    <col min="31" max="31" width="9.00390625" style="3" customWidth="1"/>
    <col min="32" max="32" width="13.140625" style="2" customWidth="1"/>
    <col min="33" max="33" width="9.00390625" style="3" customWidth="1"/>
    <col min="34" max="34" width="13.140625" style="6" customWidth="1"/>
    <col min="35" max="35" width="9.00390625" style="7" customWidth="1"/>
    <col min="36" max="16384" width="9.140625" style="3" customWidth="1"/>
  </cols>
  <sheetData>
    <row r="1" spans="1:34" ht="21.75" customHeight="1">
      <c r="A1" s="1" t="s">
        <v>16</v>
      </c>
      <c r="B1" s="2" t="s">
        <v>15</v>
      </c>
      <c r="D1" s="2" t="s">
        <v>14</v>
      </c>
      <c r="F1" s="2" t="s">
        <v>13</v>
      </c>
      <c r="H1" s="2" t="s">
        <v>12</v>
      </c>
      <c r="J1" s="4" t="s">
        <v>11</v>
      </c>
      <c r="L1" s="2" t="s">
        <v>10</v>
      </c>
      <c r="N1" s="2" t="s">
        <v>9</v>
      </c>
      <c r="P1" s="2" t="s">
        <v>8</v>
      </c>
      <c r="R1" s="2" t="s">
        <v>7</v>
      </c>
      <c r="T1" s="2" t="s">
        <v>6</v>
      </c>
      <c r="V1" s="2" t="s">
        <v>5</v>
      </c>
      <c r="X1" s="2" t="s">
        <v>4</v>
      </c>
      <c r="Z1" s="5">
        <v>0.13541666666666666</v>
      </c>
      <c r="AB1" s="2" t="s">
        <v>3</v>
      </c>
      <c r="AD1" s="2" t="s">
        <v>2</v>
      </c>
      <c r="AF1" s="2" t="s">
        <v>1</v>
      </c>
      <c r="AH1" s="6" t="s">
        <v>0</v>
      </c>
    </row>
    <row r="2" spans="1:35" s="12" customFormat="1" ht="24.75" customHeight="1">
      <c r="A2" s="8" t="s">
        <v>19</v>
      </c>
      <c r="B2" s="9">
        <v>14.67</v>
      </c>
      <c r="C2" s="10">
        <f>RANK(B2,B$2:B$6)</f>
        <v>1</v>
      </c>
      <c r="D2" s="9">
        <v>24</v>
      </c>
      <c r="E2" s="10">
        <f>RANK(D2,D$2:D$6)</f>
        <v>3</v>
      </c>
      <c r="F2" s="9">
        <v>36.05</v>
      </c>
      <c r="G2" s="10">
        <f>RANK(F2,F$2:F$6)</f>
        <v>2</v>
      </c>
      <c r="H2" s="9">
        <v>48.01</v>
      </c>
      <c r="I2" s="10">
        <f>RANK(H2,H$2:H$6)</f>
        <v>2</v>
      </c>
      <c r="J2" s="9">
        <v>58.22</v>
      </c>
      <c r="K2" s="10">
        <f>RANK(J2,J$2:J$6)</f>
        <v>4</v>
      </c>
      <c r="L2" s="9">
        <v>70.74</v>
      </c>
      <c r="M2" s="10">
        <f>RANK(L2,L$2:L$6)</f>
        <v>3</v>
      </c>
      <c r="N2" s="9">
        <v>83.05</v>
      </c>
      <c r="O2" s="10">
        <f>RANK(N2,N$2:N$6)</f>
        <v>2</v>
      </c>
      <c r="P2" s="9">
        <v>95.09</v>
      </c>
      <c r="Q2" s="10">
        <f>RANK(P2,P$2:P$6)</f>
        <v>2</v>
      </c>
      <c r="R2" s="9">
        <v>106.45</v>
      </c>
      <c r="S2" s="10">
        <f>RANK(R2,R$2:R$6)</f>
        <v>2</v>
      </c>
      <c r="T2" s="9">
        <v>118.42</v>
      </c>
      <c r="U2" s="10">
        <f>RANK(T2,T$2:T$6)</f>
        <v>2</v>
      </c>
      <c r="V2" s="9">
        <v>130.43</v>
      </c>
      <c r="W2" s="10">
        <f>RANK(V2,V$2:V$6)</f>
        <v>2</v>
      </c>
      <c r="X2" s="9">
        <v>141.03</v>
      </c>
      <c r="Y2" s="10">
        <f>RANK(X2,X$2:X$6)</f>
        <v>2</v>
      </c>
      <c r="Z2" s="9">
        <v>152.2</v>
      </c>
      <c r="AA2" s="10">
        <f>RANK(Z2,Z$2:Z$6)</f>
        <v>2</v>
      </c>
      <c r="AB2" s="9">
        <v>163.8</v>
      </c>
      <c r="AC2" s="10">
        <f>RANK(AB2,AB$2:AB$6)</f>
        <v>3</v>
      </c>
      <c r="AD2" s="9">
        <v>171.57</v>
      </c>
      <c r="AE2" s="10">
        <f>RANK(AD2,AD$2:AD$6)</f>
        <v>2</v>
      </c>
      <c r="AF2" s="9">
        <v>179.26</v>
      </c>
      <c r="AG2" s="10">
        <f>RANK(AF2,AF$2:AF$6)</f>
        <v>2</v>
      </c>
      <c r="AH2" s="11">
        <v>186.55</v>
      </c>
      <c r="AI2" s="10">
        <f>RANK(AH2,AH$2:AH$6)</f>
        <v>2</v>
      </c>
    </row>
    <row r="3" spans="1:35" ht="24.75" customHeight="1">
      <c r="A3" s="13" t="s">
        <v>20</v>
      </c>
      <c r="B3" s="14">
        <v>12.5</v>
      </c>
      <c r="C3" s="15">
        <f>RANK(B3,B$2:B$6)</f>
        <v>4</v>
      </c>
      <c r="D3" s="14">
        <v>24.1</v>
      </c>
      <c r="E3" s="15">
        <f>RANK(D3,D$2:D$6)</f>
        <v>2</v>
      </c>
      <c r="F3" s="14">
        <v>35.7</v>
      </c>
      <c r="G3" s="15">
        <f>RANK(F3,F$2:F$6)</f>
        <v>3</v>
      </c>
      <c r="H3" s="14">
        <v>47.9</v>
      </c>
      <c r="I3" s="15">
        <f>RANK(H3,H$2:H$6)</f>
        <v>3</v>
      </c>
      <c r="J3" s="14">
        <v>59.5</v>
      </c>
      <c r="K3" s="15">
        <f>RANK(J3,J$2:J$6)</f>
        <v>2</v>
      </c>
      <c r="L3" s="14">
        <v>70.86</v>
      </c>
      <c r="M3" s="15">
        <f>RANK(L3,L$2:L$6)</f>
        <v>2</v>
      </c>
      <c r="N3" s="14">
        <v>82.36</v>
      </c>
      <c r="O3" s="15">
        <f>RANK(N3,N$2:N$6)</f>
        <v>3</v>
      </c>
      <c r="P3" s="14">
        <v>94.3</v>
      </c>
      <c r="Q3" s="15">
        <f>RANK(P3,P$2:P$6)</f>
        <v>3</v>
      </c>
      <c r="R3" s="14">
        <v>105.53</v>
      </c>
      <c r="S3" s="15">
        <f>RANK(R3,R$2:R$6)</f>
        <v>3</v>
      </c>
      <c r="T3" s="14">
        <v>116.8</v>
      </c>
      <c r="U3" s="15">
        <f>RANK(T3,T$2:T$6)</f>
        <v>3</v>
      </c>
      <c r="V3" s="14">
        <v>129.1</v>
      </c>
      <c r="W3" s="15">
        <f>RANK(V3,V$2:V$6)</f>
        <v>3</v>
      </c>
      <c r="X3" s="14">
        <v>140.73</v>
      </c>
      <c r="Y3" s="15">
        <f>RANK(X3,X$2:X$6)</f>
        <v>3</v>
      </c>
      <c r="Z3" s="14">
        <v>152</v>
      </c>
      <c r="AA3" s="15">
        <f>RANK(Z3,Z$2:Z$6)</f>
        <v>3</v>
      </c>
      <c r="AB3" s="14">
        <v>163.85</v>
      </c>
      <c r="AC3" s="15">
        <f>RANK(AB3,AB$2:AB$6)</f>
        <v>2</v>
      </c>
      <c r="AD3" s="14">
        <v>171.48</v>
      </c>
      <c r="AE3" s="15">
        <f>RANK(AD3,AD$2:AD$6)</f>
        <v>3</v>
      </c>
      <c r="AF3" s="14">
        <v>178.87</v>
      </c>
      <c r="AG3" s="15">
        <f>RANK(AF3,AF$2:AF$6)</f>
        <v>3</v>
      </c>
      <c r="AH3" s="16">
        <v>185.99</v>
      </c>
      <c r="AI3" s="15">
        <f>RANK(AH3,AH$2:AH$6)</f>
        <v>3</v>
      </c>
    </row>
    <row r="4" spans="1:35" s="12" customFormat="1" ht="24.75" customHeight="1">
      <c r="A4" s="17" t="s">
        <v>21</v>
      </c>
      <c r="B4" s="9">
        <v>13</v>
      </c>
      <c r="C4" s="10">
        <f>RANK(B4,B$2:B$6)</f>
        <v>3</v>
      </c>
      <c r="D4" s="9">
        <v>22.94</v>
      </c>
      <c r="E4" s="10">
        <f>RANK(D4,D$2:D$6)</f>
        <v>4</v>
      </c>
      <c r="F4" s="9">
        <v>34.2</v>
      </c>
      <c r="G4" s="10">
        <f>RANK(F4,F$2:F$6)</f>
        <v>4</v>
      </c>
      <c r="H4" s="9">
        <v>46.53</v>
      </c>
      <c r="I4" s="10">
        <f>RANK(H4,H$2:H$6)</f>
        <v>4</v>
      </c>
      <c r="J4" s="9">
        <v>58.57</v>
      </c>
      <c r="K4" s="10">
        <f>RANK(J4,J$2:J$6)</f>
        <v>3</v>
      </c>
      <c r="L4" s="9">
        <v>68.75</v>
      </c>
      <c r="M4" s="10">
        <f>RANK(L4,L$2:L$6)</f>
        <v>4</v>
      </c>
      <c r="N4" s="9">
        <v>80.15</v>
      </c>
      <c r="O4" s="10">
        <f>RANK(N4,N$2:N$6)</f>
        <v>4</v>
      </c>
      <c r="P4" s="9">
        <v>92.08</v>
      </c>
      <c r="Q4" s="10">
        <f>RANK(P4,P$2:P$6)</f>
        <v>4</v>
      </c>
      <c r="R4" s="9">
        <v>103.87</v>
      </c>
      <c r="S4" s="10">
        <f>RANK(R4,R$2:R$6)</f>
        <v>4</v>
      </c>
      <c r="T4" s="9">
        <v>114.75</v>
      </c>
      <c r="U4" s="10">
        <f>RANK(T4,T$2:T$6)</f>
        <v>4</v>
      </c>
      <c r="V4" s="9">
        <v>127.03</v>
      </c>
      <c r="W4" s="10">
        <f>RANK(V4,V$2:V$6)</f>
        <v>4</v>
      </c>
      <c r="X4" s="9">
        <v>138.4</v>
      </c>
      <c r="Y4" s="10">
        <f>RANK(X4,X$2:X$6)</f>
        <v>4</v>
      </c>
      <c r="Z4" s="9">
        <v>149.86</v>
      </c>
      <c r="AA4" s="10">
        <f>RANK(Z4,Z$2:Z$6)</f>
        <v>4</v>
      </c>
      <c r="AB4" s="9">
        <v>160.72</v>
      </c>
      <c r="AC4" s="10">
        <f>RANK(AB4,AB$2:AB$6)</f>
        <v>4</v>
      </c>
      <c r="AD4" s="9">
        <v>168.08</v>
      </c>
      <c r="AE4" s="10">
        <f>RANK(AD4,AD$2:AD$6)</f>
        <v>4</v>
      </c>
      <c r="AF4" s="9">
        <v>175.59</v>
      </c>
      <c r="AG4" s="10">
        <f>RANK(AF4,AF$2:AF$6)</f>
        <v>4</v>
      </c>
      <c r="AH4" s="11">
        <v>182.6</v>
      </c>
      <c r="AI4" s="10">
        <f>RANK(AH4,AH$2:AH$6)</f>
        <v>4</v>
      </c>
    </row>
    <row r="5" spans="1:35" ht="24.75" customHeight="1">
      <c r="A5" s="13" t="s">
        <v>22</v>
      </c>
      <c r="B5" s="14">
        <v>10.76</v>
      </c>
      <c r="C5" s="15">
        <f>RANK(B5,B$2:B$6)</f>
        <v>5</v>
      </c>
      <c r="D5" s="14">
        <v>21.32</v>
      </c>
      <c r="E5" s="15">
        <f>RANK(D5,D$2:D$6)</f>
        <v>5</v>
      </c>
      <c r="F5" s="14">
        <v>31.39</v>
      </c>
      <c r="G5" s="15">
        <f>RANK(F5,F$2:F$6)</f>
        <v>5</v>
      </c>
      <c r="H5" s="14">
        <v>42.14</v>
      </c>
      <c r="I5" s="15">
        <f>RANK(H5,H$2:H$6)</f>
        <v>5</v>
      </c>
      <c r="J5" s="14">
        <v>52.95</v>
      </c>
      <c r="K5" s="15">
        <f>RANK(J5,J$2:J$6)</f>
        <v>5</v>
      </c>
      <c r="L5" s="14">
        <v>62.94</v>
      </c>
      <c r="M5" s="15">
        <f>RANK(L5,L$2:L$6)</f>
        <v>5</v>
      </c>
      <c r="N5" s="14">
        <v>75.07</v>
      </c>
      <c r="O5" s="15">
        <f>RANK(N5,N$2:N$6)</f>
        <v>5</v>
      </c>
      <c r="P5" s="14">
        <v>86.35</v>
      </c>
      <c r="Q5" s="15">
        <f>RANK(P5,P$2:P$6)</f>
        <v>5</v>
      </c>
      <c r="R5" s="14">
        <v>98.11</v>
      </c>
      <c r="S5" s="15">
        <f>RANK(R5,R$2:R$6)</f>
        <v>5</v>
      </c>
      <c r="T5" s="14">
        <v>109.35</v>
      </c>
      <c r="U5" s="15">
        <f>RANK(T5,T$2:T$6)</f>
        <v>5</v>
      </c>
      <c r="V5" s="14">
        <v>120.44</v>
      </c>
      <c r="W5" s="15">
        <f>RANK(V5,V$2:V$6)</f>
        <v>5</v>
      </c>
      <c r="X5" s="14">
        <v>131.58</v>
      </c>
      <c r="Y5" s="15">
        <f>RANK(X5,X$2:X$6)</f>
        <v>5</v>
      </c>
      <c r="Z5" s="14">
        <v>121.68</v>
      </c>
      <c r="AA5" s="15">
        <f>RANK(Z5,Z$2:Z$6)</f>
        <v>5</v>
      </c>
      <c r="AB5" s="14">
        <v>152.94</v>
      </c>
      <c r="AC5" s="15">
        <f>RANK(AB5,AB$2:AB$6)</f>
        <v>5</v>
      </c>
      <c r="AD5" s="14">
        <v>160.24</v>
      </c>
      <c r="AE5" s="15">
        <f>RANK(AD5,AD$2:AD$6)</f>
        <v>5</v>
      </c>
      <c r="AF5" s="14">
        <v>167.12</v>
      </c>
      <c r="AG5" s="15">
        <f>RANK(AF5,AF$2:AF$6)</f>
        <v>5</v>
      </c>
      <c r="AH5" s="16">
        <v>173.92</v>
      </c>
      <c r="AI5" s="15">
        <f>RANK(AH5,AH$2:AH$6)</f>
        <v>5</v>
      </c>
    </row>
    <row r="6" spans="1:35" ht="27">
      <c r="A6" s="17" t="s">
        <v>24</v>
      </c>
      <c r="B6" s="9">
        <v>14.65</v>
      </c>
      <c r="C6" s="10">
        <f>RANK(B6,B$2:B$6)</f>
        <v>2</v>
      </c>
      <c r="D6" s="9">
        <v>27.73</v>
      </c>
      <c r="E6" s="10">
        <f>RANK(D6,D$2:D$6)</f>
        <v>1</v>
      </c>
      <c r="F6" s="9">
        <v>39.95</v>
      </c>
      <c r="G6" s="10">
        <f>RANK(F6,F$2:F$6)</f>
        <v>1</v>
      </c>
      <c r="H6" s="9">
        <v>52.58</v>
      </c>
      <c r="I6" s="10">
        <f>RANK(H6,H$2:H$6)</f>
        <v>1</v>
      </c>
      <c r="J6" s="9">
        <v>65.18</v>
      </c>
      <c r="K6" s="10">
        <f>RANK(J6,J$2:J$6)</f>
        <v>1</v>
      </c>
      <c r="L6" s="9">
        <v>76.96</v>
      </c>
      <c r="M6" s="10">
        <f>RANK(L6,L$2:L$6)</f>
        <v>1</v>
      </c>
      <c r="N6" s="9">
        <v>89.95</v>
      </c>
      <c r="O6" s="10">
        <f>RANK(N6,N$2:N$6)</f>
        <v>1</v>
      </c>
      <c r="P6" s="9">
        <v>102.4</v>
      </c>
      <c r="Q6" s="10">
        <f>RANK(P6,P$2:P$6)</f>
        <v>1</v>
      </c>
      <c r="R6" s="9">
        <v>114.27</v>
      </c>
      <c r="S6" s="10">
        <f>RANK(R6,R$2:R$6)</f>
        <v>1</v>
      </c>
      <c r="T6" s="9">
        <v>126.64</v>
      </c>
      <c r="U6" s="10">
        <f>RANK(T6,T$2:T$6)</f>
        <v>1</v>
      </c>
      <c r="V6" s="9">
        <v>139.3</v>
      </c>
      <c r="W6" s="10">
        <f>RANK(V6,V$2:V$6)</f>
        <v>1</v>
      </c>
      <c r="X6" s="9">
        <v>150.98</v>
      </c>
      <c r="Y6" s="10">
        <f>RANK(X6,X$2:X$6)</f>
        <v>1</v>
      </c>
      <c r="Z6" s="9">
        <v>163.4</v>
      </c>
      <c r="AA6" s="10">
        <f>RANK(Z6,Z$2:Z$6)</f>
        <v>1</v>
      </c>
      <c r="AB6" s="9">
        <v>175.7</v>
      </c>
      <c r="AC6" s="10">
        <f>RANK(AB6,AB$2:AB$6)</f>
        <v>1</v>
      </c>
      <c r="AD6" s="9">
        <v>183.03</v>
      </c>
      <c r="AE6" s="10">
        <f>RANK(AD6,AD$2:AD$6)</f>
        <v>1</v>
      </c>
      <c r="AF6" s="9">
        <v>190.89</v>
      </c>
      <c r="AG6" s="10">
        <f>RANK(AF6,AF$2:AF$6)</f>
        <v>1</v>
      </c>
      <c r="AH6" s="11">
        <v>197.29</v>
      </c>
      <c r="AI6" s="10">
        <f>RANK(AH6,AH$2:AH$6)</f>
        <v>1</v>
      </c>
    </row>
    <row r="7" spans="1:3" ht="18">
      <c r="A7" s="18"/>
      <c r="B7" s="18"/>
      <c r="C7" s="18"/>
    </row>
  </sheetData>
  <sheetProtection password="EC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:E5"/>
    </sheetView>
  </sheetViews>
  <sheetFormatPr defaultColWidth="9.140625" defaultRowHeight="15"/>
  <cols>
    <col min="2" max="2" width="10.28125" style="0" bestFit="1" customWidth="1"/>
  </cols>
  <sheetData>
    <row r="1" spans="1:5" ht="15">
      <c r="A1">
        <v>1</v>
      </c>
      <c r="B1">
        <f>Családi!AI2</f>
        <v>2</v>
      </c>
      <c r="C1">
        <f>B1</f>
        <v>2</v>
      </c>
      <c r="D1">
        <f>RANK(C1,$C$1:$C$5,1)</f>
        <v>2</v>
      </c>
      <c r="E1" t="str">
        <f>Családi!A2</f>
        <v>Bogyay család</v>
      </c>
    </row>
    <row r="2" spans="1:5" ht="15">
      <c r="A2">
        <v>2</v>
      </c>
      <c r="B2">
        <f>Családi!AI3</f>
        <v>3</v>
      </c>
      <c r="C2">
        <f>IF(COUNTIF($B$1:$B1,B2)=0,B2,B2+COUNTIF($B$1:$B1,B2)*0.01)</f>
        <v>3</v>
      </c>
      <c r="D2">
        <f>RANK(C2,$C$1:$C$5,1)</f>
        <v>3</v>
      </c>
      <c r="E2" t="str">
        <f>Családi!A3</f>
        <v>Lutz család</v>
      </c>
    </row>
    <row r="3" spans="1:5" ht="15">
      <c r="A3">
        <v>3</v>
      </c>
      <c r="B3">
        <f>Családi!AI4</f>
        <v>4</v>
      </c>
      <c r="C3">
        <f>IF(COUNTIF($B$1:$B2,B3)=0,B3,B3+COUNTIF($B$1:$B2,B3)*0.01)</f>
        <v>4</v>
      </c>
      <c r="D3">
        <f>RANK(C3,$C$1:$C$5,1)</f>
        <v>4</v>
      </c>
      <c r="E3" t="str">
        <f>Családi!A4</f>
        <v>MMM  család</v>
      </c>
    </row>
    <row r="4" spans="1:5" ht="15">
      <c r="A4">
        <v>4</v>
      </c>
      <c r="B4">
        <f>Családi!AI5</f>
        <v>5</v>
      </c>
      <c r="C4">
        <f>IF(COUNTIF($B$1:$B3,B4)=0,B4,B4+COUNTIF($B$1:$B3,B4)*0.01)</f>
        <v>5</v>
      </c>
      <c r="D4">
        <f>RANK(C4,$C$1:$C$5,1)</f>
        <v>5</v>
      </c>
      <c r="E4" t="str">
        <f>Családi!A5</f>
        <v>Vogronics család</v>
      </c>
    </row>
    <row r="5" spans="1:5" ht="15">
      <c r="A5">
        <v>5</v>
      </c>
      <c r="B5">
        <f>Családi!AI6</f>
        <v>1</v>
      </c>
      <c r="C5">
        <f>B5</f>
        <v>1</v>
      </c>
      <c r="D5">
        <f>RANK(C5,$C$1:$C$5,1)</f>
        <v>1</v>
      </c>
      <c r="E5" t="str">
        <f>Családi!A6</f>
        <v>Sohár család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9.140625" style="20" hidden="1" customWidth="1"/>
    <col min="3" max="3" width="26.57421875" style="20" bestFit="1" customWidth="1"/>
    <col min="4" max="4" width="15.421875" style="20" bestFit="1" customWidth="1"/>
    <col min="5" max="16384" width="9.140625" style="20" customWidth="1"/>
  </cols>
  <sheetData>
    <row r="1" spans="1:4" ht="23.25">
      <c r="A1" s="19" t="s">
        <v>23</v>
      </c>
      <c r="B1" s="19" t="s">
        <v>17</v>
      </c>
      <c r="C1" s="19" t="s">
        <v>18</v>
      </c>
      <c r="D1" s="19"/>
    </row>
    <row r="2" spans="1:4" ht="18">
      <c r="A2" s="21">
        <v>1</v>
      </c>
      <c r="B2" s="11" t="str">
        <f>VLOOKUP(A2,számoló!$D$1:$E$5,2,0)</f>
        <v>Sohár család</v>
      </c>
      <c r="C2" s="22" t="str">
        <f>IF(B2=0,"",B2)</f>
        <v>Sohár család</v>
      </c>
      <c r="D2" s="11">
        <f>VLOOKUP(C2,Családi!$A$2:$AI$6,34,FALSE)</f>
        <v>197.29</v>
      </c>
    </row>
    <row r="3" spans="1:4" ht="18">
      <c r="A3" s="21">
        <v>2</v>
      </c>
      <c r="B3" s="11" t="str">
        <f>VLOOKUP(A3,számoló!$D$1:$E$5,2,0)</f>
        <v>Bogyay család</v>
      </c>
      <c r="C3" s="22" t="str">
        <f>IF(B3=0,"",B3)</f>
        <v>Bogyay család</v>
      </c>
      <c r="D3" s="11">
        <f>VLOOKUP(C3,Családi!$A$2:$AI$6,34,FALSE)</f>
        <v>186.55</v>
      </c>
    </row>
    <row r="4" spans="1:4" ht="18">
      <c r="A4" s="21">
        <v>3</v>
      </c>
      <c r="B4" s="11" t="str">
        <f>VLOOKUP(A4,számoló!$D$1:$E$5,2,0)</f>
        <v>Lutz család</v>
      </c>
      <c r="C4" s="22" t="str">
        <f>IF(B4=0,"",B4)</f>
        <v>Lutz család</v>
      </c>
      <c r="D4" s="11">
        <f>VLOOKUP(C4,Családi!$A$2:$AI$6,34,FALSE)</f>
        <v>185.99</v>
      </c>
    </row>
    <row r="5" spans="1:4" ht="18">
      <c r="A5" s="21">
        <v>4</v>
      </c>
      <c r="B5" s="11" t="str">
        <f>VLOOKUP(A5,számoló!$D$1:$E$5,2,0)</f>
        <v>MMM  család</v>
      </c>
      <c r="C5" s="22" t="str">
        <f>IF(B5=0,"",B5)</f>
        <v>MMM  család</v>
      </c>
      <c r="D5" s="11">
        <f>VLOOKUP(C5,Családi!$A$2:$AI$6,34,FALSE)</f>
        <v>182.6</v>
      </c>
    </row>
    <row r="6" spans="1:4" ht="18">
      <c r="A6" s="21">
        <v>5</v>
      </c>
      <c r="B6" s="11" t="str">
        <f>VLOOKUP(A6,számoló!$D$1:$E$5,2,0)</f>
        <v>Vogronics család</v>
      </c>
      <c r="C6" s="22" t="str">
        <f>IF(B6=0,"",B6)</f>
        <v>Vogronics család</v>
      </c>
      <c r="D6" s="11">
        <f>VLOOKUP(C6,Családi!$A$2:$AI$6,34,FALSE)</f>
        <v>173.92</v>
      </c>
    </row>
  </sheetData>
  <sheetProtection password="EC4F" sheet="1" objects="1" scenarios="1" selectLockedCell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ASZTALI</dc:creator>
  <cp:keywords/>
  <dc:description/>
  <cp:lastModifiedBy>Király Balázs</cp:lastModifiedBy>
  <cp:lastPrinted>2017-02-25T19:34:46Z</cp:lastPrinted>
  <dcterms:created xsi:type="dcterms:W3CDTF">2014-02-24T21:28:57Z</dcterms:created>
  <dcterms:modified xsi:type="dcterms:W3CDTF">2017-02-25T19:37:05Z</dcterms:modified>
  <cp:category/>
  <cp:version/>
  <cp:contentType/>
  <cp:contentStatus/>
</cp:coreProperties>
</file>