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5440" windowHeight="12525" activeTab="0"/>
  </bookViews>
  <sheets>
    <sheet name="Lányok egyéni" sheetId="1" r:id="rId1"/>
    <sheet name="számoló" sheetId="2" state="hidden" r:id="rId2"/>
    <sheet name="végeredmény" sheetId="3" r:id="rId3"/>
    <sheet name="Munka3" sheetId="4" state="hidden" r:id="rId4"/>
  </sheets>
  <definedNames>
    <definedName name="_xlnm.Print_Area" localSheetId="2">'végeredmény'!$A$1:$D$11</definedName>
  </definedNames>
  <calcPr fullCalcOnLoad="1"/>
</workbook>
</file>

<file path=xl/sharedStrings.xml><?xml version="1.0" encoding="utf-8"?>
<sst xmlns="http://schemas.openxmlformats.org/spreadsheetml/2006/main" count="46" uniqueCount="42">
  <si>
    <t>Erdei Judit</t>
  </si>
  <si>
    <t>4:00</t>
  </si>
  <si>
    <t>3:50</t>
  </si>
  <si>
    <t>3:40</t>
  </si>
  <si>
    <t>3:30</t>
  </si>
  <si>
    <t>3:00</t>
  </si>
  <si>
    <t>2:45</t>
  </si>
  <si>
    <t>2:30</t>
  </si>
  <si>
    <t>2:15</t>
  </si>
  <si>
    <t>2:00</t>
  </si>
  <si>
    <t>1:45</t>
  </si>
  <si>
    <t>1:30</t>
  </si>
  <si>
    <t>1:15</t>
  </si>
  <si>
    <t>1:00</t>
  </si>
  <si>
    <t>0:45</t>
  </si>
  <si>
    <t>0:30</t>
  </si>
  <si>
    <t>0:15</t>
  </si>
  <si>
    <t>Név</t>
  </si>
  <si>
    <t>Csuka Mária</t>
  </si>
  <si>
    <t>Godina Nikolett</t>
  </si>
  <si>
    <t>Kordé Zsófia</t>
  </si>
  <si>
    <t>Ujházi Krisztina</t>
  </si>
  <si>
    <t>Balázs Irén</t>
  </si>
  <si>
    <t>Csábrák-Gonda Kata</t>
  </si>
  <si>
    <t>Deli-Tárnoki Petra</t>
  </si>
  <si>
    <t>Gradwohl-Golácz Imola  dr</t>
  </si>
  <si>
    <t>Komjáti Viktória</t>
  </si>
  <si>
    <t>Németh Szandra Mercédesz</t>
  </si>
  <si>
    <t>Németh Valéria</t>
  </si>
  <si>
    <t>Pokorádi Csilla</t>
  </si>
  <si>
    <t>Radó Krisztina</t>
  </si>
  <si>
    <t>Rózsavölgyi Veronika</t>
  </si>
  <si>
    <t>Solti Zsófia</t>
  </si>
  <si>
    <t>Tarkó Márti</t>
  </si>
  <si>
    <t>Varga Rita</t>
  </si>
  <si>
    <t>Női Egyéni</t>
  </si>
  <si>
    <t xml:space="preserve">Benedek Karolina Dr. </t>
  </si>
  <si>
    <t>Hendinger Éva</t>
  </si>
  <si>
    <t>Longauer Dóra</t>
  </si>
  <si>
    <t>Marosi Regina</t>
  </si>
  <si>
    <t>Szendrei Szelina (Szelcsi)</t>
  </si>
  <si>
    <t>Villányi Nikolett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</si>
</sst>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E"/>
      <family val="0"/>
    </font>
    <font>
      <sz val="9"/>
      <name val="Arial"/>
      <family val="2"/>
    </font>
    <font>
      <sz val="10"/>
      <color indexed="63"/>
      <name val="Tahoma"/>
      <family val="2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8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8"/>
      <color rgb="FF000000"/>
      <name val="Arial Unicode MS"/>
      <family val="2"/>
    </font>
    <font>
      <sz val="18"/>
      <color theme="1"/>
      <name val="Arial Unicode MS"/>
      <family val="2"/>
    </font>
    <font>
      <b/>
      <sz val="14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54" applyBorder="1" applyAlignment="1">
      <alignment horizontal="center"/>
      <protection/>
    </xf>
    <xf numFmtId="49" fontId="2" fillId="0" borderId="10" xfId="54" applyNumberFormat="1" applyBorder="1" applyAlignment="1">
      <alignment horizontal="center"/>
      <protection/>
    </xf>
    <xf numFmtId="49" fontId="2" fillId="0" borderId="10" xfId="54" applyNumberFormat="1" applyBorder="1">
      <alignment/>
      <protection/>
    </xf>
    <xf numFmtId="2" fontId="2" fillId="0" borderId="10" xfId="54" applyNumberFormat="1" applyBorder="1" applyAlignment="1">
      <alignment horizontal="center"/>
      <protection/>
    </xf>
    <xf numFmtId="0" fontId="3" fillId="0" borderId="10" xfId="54" applyFont="1" applyBorder="1" applyAlignment="1">
      <alignment vertical="center" wrapText="1"/>
      <protection/>
    </xf>
    <xf numFmtId="0" fontId="2" fillId="0" borderId="10" xfId="54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2" fillId="0" borderId="10" xfId="54" applyFont="1" applyBorder="1" applyAlignment="1">
      <alignment horizontal="center"/>
      <protection/>
    </xf>
    <xf numFmtId="20" fontId="2" fillId="0" borderId="10" xfId="54" applyNumberForma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41" fillId="33" borderId="10" xfId="0" applyFont="1" applyFill="1" applyBorder="1" applyAlignment="1">
      <alignment wrapText="1"/>
    </xf>
    <xf numFmtId="0" fontId="42" fillId="6" borderId="10" xfId="0" applyFont="1" applyFill="1" applyBorder="1" applyAlignment="1">
      <alignment/>
    </xf>
    <xf numFmtId="2" fontId="2" fillId="6" borderId="10" xfId="54" applyNumberFormat="1" applyFill="1" applyBorder="1" applyAlignment="1">
      <alignment horizontal="center"/>
      <protection/>
    </xf>
    <xf numFmtId="0" fontId="2" fillId="6" borderId="10" xfId="54" applyFont="1" applyFill="1" applyBorder="1" applyAlignment="1">
      <alignment horizontal="center"/>
      <protection/>
    </xf>
    <xf numFmtId="0" fontId="2" fillId="6" borderId="10" xfId="54" applyFill="1" applyBorder="1" applyAlignment="1">
      <alignment horizontal="center"/>
      <protection/>
    </xf>
    <xf numFmtId="0" fontId="41" fillId="6" borderId="10" xfId="0" applyFont="1" applyFill="1" applyBorder="1" applyAlignment="1">
      <alignment wrapText="1"/>
    </xf>
    <xf numFmtId="49" fontId="43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2" fontId="43" fillId="6" borderId="10" xfId="54" applyNumberFormat="1" applyFont="1" applyFill="1" applyBorder="1" applyAlignment="1">
      <alignment horizontal="center"/>
      <protection/>
    </xf>
    <xf numFmtId="0" fontId="43" fillId="6" borderId="10" xfId="54" applyFont="1" applyFill="1" applyBorder="1" applyAlignment="1">
      <alignment horizontal="center"/>
      <protection/>
    </xf>
    <xf numFmtId="2" fontId="43" fillId="0" borderId="10" xfId="54" applyNumberFormat="1" applyFont="1" applyBorder="1" applyAlignment="1">
      <alignment horizontal="center"/>
      <protection/>
    </xf>
    <xf numFmtId="0" fontId="43" fillId="0" borderId="10" xfId="54" applyFont="1" applyBorder="1" applyAlignment="1">
      <alignment horizontal="center"/>
      <protection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7" fillId="35" borderId="1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6" fillId="0" borderId="10" xfId="54" applyNumberFormat="1" applyFont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 applyProtection="1">
      <alignment horizontal="left" vertical="center"/>
      <protection/>
    </xf>
    <xf numFmtId="2" fontId="6" fillId="35" borderId="10" xfId="54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5"/>
  <cols>
    <col min="1" max="1" width="42.57421875" style="1" customWidth="1"/>
    <col min="2" max="2" width="13.00390625" style="4" bestFit="1" customWidth="1"/>
    <col min="3" max="3" width="7.28125" style="1" customWidth="1"/>
    <col min="4" max="4" width="11.00390625" style="2" customWidth="1"/>
    <col min="5" max="5" width="7.28125" style="1" customWidth="1"/>
    <col min="6" max="6" width="9.8515625" style="2" customWidth="1"/>
    <col min="7" max="7" width="7.421875" style="1" customWidth="1"/>
    <col min="8" max="8" width="9.140625" style="2" customWidth="1"/>
    <col min="9" max="9" width="7.7109375" style="1" customWidth="1"/>
    <col min="10" max="10" width="8.140625" style="3" customWidth="1"/>
    <col min="11" max="11" width="7.7109375" style="1" customWidth="1"/>
    <col min="12" max="12" width="10.8515625" style="2" customWidth="1"/>
    <col min="13" max="13" width="8.421875" style="1" customWidth="1"/>
    <col min="14" max="14" width="8.421875" style="2" customWidth="1"/>
    <col min="15" max="15" width="7.8515625" style="1" customWidth="1"/>
    <col min="16" max="16" width="9.8515625" style="2" bestFit="1" customWidth="1"/>
    <col min="17" max="17" width="7.421875" style="1" customWidth="1"/>
    <col min="18" max="18" width="10.00390625" style="2" customWidth="1"/>
    <col min="19" max="19" width="7.421875" style="1" customWidth="1"/>
    <col min="20" max="20" width="10.28125" style="2" customWidth="1"/>
    <col min="21" max="21" width="7.421875" style="1" customWidth="1"/>
    <col min="22" max="22" width="9.8515625" style="2" bestFit="1" customWidth="1"/>
    <col min="23" max="23" width="7.421875" style="1" customWidth="1"/>
    <col min="24" max="24" width="9.8515625" style="2" bestFit="1" customWidth="1"/>
    <col min="25" max="25" width="7.421875" style="1" customWidth="1"/>
    <col min="26" max="26" width="9.8515625" style="1" customWidth="1"/>
    <col min="27" max="27" width="8.28125" style="1" customWidth="1"/>
    <col min="28" max="28" width="9.8515625" style="2" bestFit="1" customWidth="1"/>
    <col min="29" max="29" width="8.421875" style="1" customWidth="1"/>
    <col min="30" max="30" width="9.8515625" style="2" bestFit="1" customWidth="1"/>
    <col min="31" max="31" width="9.00390625" style="1" customWidth="1"/>
    <col min="32" max="32" width="10.28125" style="2" customWidth="1"/>
    <col min="33" max="33" width="9.00390625" style="1" customWidth="1"/>
    <col min="34" max="34" width="11.140625" style="17" customWidth="1"/>
    <col min="35" max="35" width="9.00390625" style="18" customWidth="1"/>
    <col min="36" max="16384" width="9.140625" style="1" customWidth="1"/>
  </cols>
  <sheetData>
    <row r="1" spans="1:34" ht="21.75" customHeight="1">
      <c r="A1" s="10" t="s">
        <v>17</v>
      </c>
      <c r="B1" s="2" t="s">
        <v>16</v>
      </c>
      <c r="D1" s="2" t="s">
        <v>15</v>
      </c>
      <c r="F1" s="2" t="s">
        <v>14</v>
      </c>
      <c r="H1" s="2" t="s">
        <v>13</v>
      </c>
      <c r="J1" s="3" t="s">
        <v>12</v>
      </c>
      <c r="L1" s="2" t="s">
        <v>11</v>
      </c>
      <c r="N1" s="2" t="s">
        <v>10</v>
      </c>
      <c r="P1" s="2" t="s">
        <v>9</v>
      </c>
      <c r="R1" s="2" t="s">
        <v>8</v>
      </c>
      <c r="T1" s="2" t="s">
        <v>7</v>
      </c>
      <c r="V1" s="2" t="s">
        <v>6</v>
      </c>
      <c r="X1" s="2" t="s">
        <v>5</v>
      </c>
      <c r="Z1" s="9">
        <v>0.13541666666666666</v>
      </c>
      <c r="AB1" s="2" t="s">
        <v>4</v>
      </c>
      <c r="AD1" s="2" t="s">
        <v>3</v>
      </c>
      <c r="AF1" s="2" t="s">
        <v>2</v>
      </c>
      <c r="AH1" s="17" t="s">
        <v>1</v>
      </c>
    </row>
    <row r="2" spans="1:35" s="15" customFormat="1" ht="24.75" customHeight="1">
      <c r="A2" s="12" t="s">
        <v>36</v>
      </c>
      <c r="B2" s="13">
        <v>12</v>
      </c>
      <c r="C2" s="14">
        <f aca="true" t="shared" si="0" ref="C2:C19">RANK(B2,B$2:B$19)</f>
        <v>4</v>
      </c>
      <c r="D2" s="13">
        <v>23.62</v>
      </c>
      <c r="E2" s="14">
        <f aca="true" t="shared" si="1" ref="E2:E19">RANK(D2,D$2:D$19)</f>
        <v>5</v>
      </c>
      <c r="F2" s="13">
        <v>34.83</v>
      </c>
      <c r="G2" s="14">
        <f aca="true" t="shared" si="2" ref="G2:G19">RANK(F2,F$2:F$19)</f>
        <v>5</v>
      </c>
      <c r="H2" s="13">
        <v>46.55</v>
      </c>
      <c r="I2" s="14">
        <f aca="true" t="shared" si="3" ref="I2:I19">RANK(H2,H$2:H$19)</f>
        <v>5</v>
      </c>
      <c r="J2" s="13">
        <v>57.02</v>
      </c>
      <c r="K2" s="14">
        <f aca="true" t="shared" si="4" ref="K2:K19">RANK(J2,J$2:J$19)</f>
        <v>6</v>
      </c>
      <c r="L2" s="13">
        <v>67.35</v>
      </c>
      <c r="M2" s="14">
        <f aca="true" t="shared" si="5" ref="M2:M19">RANK(L2,L$2:L$19)</f>
        <v>7</v>
      </c>
      <c r="N2" s="13">
        <v>76.91</v>
      </c>
      <c r="O2" s="14">
        <f aca="true" t="shared" si="6" ref="O2:O19">RANK(N2,N$2:N$19)</f>
        <v>7</v>
      </c>
      <c r="P2" s="13">
        <v>86.07</v>
      </c>
      <c r="Q2" s="14">
        <f aca="true" t="shared" si="7" ref="Q2:Q19">RANK(P2,P$2:P$19)</f>
        <v>8</v>
      </c>
      <c r="R2" s="13">
        <v>94.59</v>
      </c>
      <c r="S2" s="14">
        <f aca="true" t="shared" si="8" ref="S2:S19">RANK(R2,R$2:R$19)</f>
        <v>8</v>
      </c>
      <c r="T2" s="13">
        <v>102.77</v>
      </c>
      <c r="U2" s="14">
        <f aca="true" t="shared" si="9" ref="U2:U19">RANK(T2,T$2:T$19)</f>
        <v>9</v>
      </c>
      <c r="V2" s="13">
        <v>110.78</v>
      </c>
      <c r="W2" s="14">
        <f aca="true" t="shared" si="10" ref="W2:W19">RANK(V2,V$2:V$19)</f>
        <v>9</v>
      </c>
      <c r="X2" s="13">
        <v>118.03</v>
      </c>
      <c r="Y2" s="14">
        <f aca="true" t="shared" si="11" ref="Y2:Y19">RANK(X2,X$2:X$19)</f>
        <v>9</v>
      </c>
      <c r="Z2" s="13">
        <v>125.38</v>
      </c>
      <c r="AA2" s="14">
        <f aca="true" t="shared" si="12" ref="AA2:AA19">RANK(Z2,Z$2:Z$19)</f>
        <v>9</v>
      </c>
      <c r="AB2" s="13">
        <v>132.19</v>
      </c>
      <c r="AC2" s="14">
        <f aca="true" t="shared" si="13" ref="AC2:AC19">RANK(AB2,AB$2:AB$19)</f>
        <v>9</v>
      </c>
      <c r="AD2" s="13">
        <v>136.84</v>
      </c>
      <c r="AE2" s="14">
        <f aca="true" t="shared" si="14" ref="AE2:AE19">RANK(AD2,AD$2:AD$19)</f>
        <v>9</v>
      </c>
      <c r="AF2" s="13">
        <v>140.95</v>
      </c>
      <c r="AG2" s="14">
        <f aca="true" t="shared" si="15" ref="AG2:AG19">RANK(AF2,AF$2:AF$19)</f>
        <v>9</v>
      </c>
      <c r="AH2" s="19">
        <v>145.42</v>
      </c>
      <c r="AI2" s="20">
        <f aca="true" t="shared" si="16" ref="AI2:AI19">RANK(AH2,AH$2:AH$19)</f>
        <v>10</v>
      </c>
    </row>
    <row r="3" spans="1:35" ht="24.75" customHeight="1">
      <c r="A3" s="11" t="s">
        <v>37</v>
      </c>
      <c r="B3" s="4">
        <v>12.24</v>
      </c>
      <c r="C3" s="8">
        <f t="shared" si="0"/>
        <v>3</v>
      </c>
      <c r="D3" s="4">
        <v>24.16</v>
      </c>
      <c r="E3" s="8">
        <f t="shared" si="1"/>
        <v>3</v>
      </c>
      <c r="F3" s="4">
        <v>36.12</v>
      </c>
      <c r="G3" s="8">
        <f t="shared" si="2"/>
        <v>3</v>
      </c>
      <c r="H3" s="4">
        <v>47.94</v>
      </c>
      <c r="I3" s="8">
        <f t="shared" si="3"/>
        <v>3</v>
      </c>
      <c r="J3" s="4">
        <v>59.78</v>
      </c>
      <c r="K3" s="8">
        <f t="shared" si="4"/>
        <v>2</v>
      </c>
      <c r="L3" s="4">
        <v>71.4</v>
      </c>
      <c r="M3" s="8">
        <f t="shared" si="5"/>
        <v>2</v>
      </c>
      <c r="N3" s="4">
        <v>82.77</v>
      </c>
      <c r="O3" s="8">
        <f t="shared" si="6"/>
        <v>2</v>
      </c>
      <c r="P3" s="4">
        <v>94.03</v>
      </c>
      <c r="Q3" s="8">
        <f t="shared" si="7"/>
        <v>2</v>
      </c>
      <c r="R3" s="4">
        <v>104.84</v>
      </c>
      <c r="S3" s="8">
        <f t="shared" si="8"/>
        <v>3</v>
      </c>
      <c r="T3" s="4">
        <v>115.71</v>
      </c>
      <c r="U3" s="8">
        <f t="shared" si="9"/>
        <v>3</v>
      </c>
      <c r="V3" s="4">
        <v>126.62</v>
      </c>
      <c r="W3" s="8">
        <f t="shared" si="10"/>
        <v>4</v>
      </c>
      <c r="X3" s="4">
        <v>137.28</v>
      </c>
      <c r="Y3" s="8">
        <f t="shared" si="11"/>
        <v>5</v>
      </c>
      <c r="Z3" s="4">
        <v>147.76</v>
      </c>
      <c r="AA3" s="8">
        <f t="shared" si="12"/>
        <v>5</v>
      </c>
      <c r="AB3" s="4">
        <v>158.13</v>
      </c>
      <c r="AC3" s="8">
        <f t="shared" si="13"/>
        <v>5</v>
      </c>
      <c r="AD3" s="4">
        <v>164.75</v>
      </c>
      <c r="AE3" s="8">
        <f t="shared" si="14"/>
        <v>5</v>
      </c>
      <c r="AF3" s="4">
        <v>171.3</v>
      </c>
      <c r="AG3" s="8">
        <f t="shared" si="15"/>
        <v>5</v>
      </c>
      <c r="AH3" s="21">
        <v>177.75</v>
      </c>
      <c r="AI3" s="22">
        <f t="shared" si="16"/>
        <v>5</v>
      </c>
    </row>
    <row r="4" spans="1:35" s="15" customFormat="1" ht="24.75" customHeight="1">
      <c r="A4" s="16" t="s">
        <v>26</v>
      </c>
      <c r="B4" s="13">
        <v>12.43</v>
      </c>
      <c r="C4" s="14">
        <f t="shared" si="0"/>
        <v>2</v>
      </c>
      <c r="D4" s="13">
        <v>24.57</v>
      </c>
      <c r="E4" s="14">
        <f t="shared" si="1"/>
        <v>2</v>
      </c>
      <c r="F4" s="13">
        <v>36.67</v>
      </c>
      <c r="G4" s="14">
        <f t="shared" si="2"/>
        <v>1</v>
      </c>
      <c r="H4" s="13">
        <v>48.77</v>
      </c>
      <c r="I4" s="14">
        <f t="shared" si="3"/>
        <v>1</v>
      </c>
      <c r="J4" s="13">
        <v>60.81</v>
      </c>
      <c r="K4" s="14">
        <f t="shared" si="4"/>
        <v>1</v>
      </c>
      <c r="L4" s="13">
        <v>72.94</v>
      </c>
      <c r="M4" s="14">
        <f t="shared" si="5"/>
        <v>1</v>
      </c>
      <c r="N4" s="13">
        <v>84.88</v>
      </c>
      <c r="O4" s="14">
        <f t="shared" si="6"/>
        <v>1</v>
      </c>
      <c r="P4" s="13">
        <v>96.75</v>
      </c>
      <c r="Q4" s="14">
        <f t="shared" si="7"/>
        <v>1</v>
      </c>
      <c r="R4" s="13">
        <v>108.43</v>
      </c>
      <c r="S4" s="14">
        <f t="shared" si="8"/>
        <v>1</v>
      </c>
      <c r="T4" s="13">
        <v>119.99</v>
      </c>
      <c r="U4" s="14">
        <f t="shared" si="9"/>
        <v>1</v>
      </c>
      <c r="V4" s="13">
        <v>131.38</v>
      </c>
      <c r="W4" s="14">
        <f t="shared" si="10"/>
        <v>1</v>
      </c>
      <c r="X4" s="13">
        <v>142.89</v>
      </c>
      <c r="Y4" s="14">
        <f t="shared" si="11"/>
        <v>1</v>
      </c>
      <c r="Z4" s="13">
        <v>154.21</v>
      </c>
      <c r="AA4" s="14">
        <f t="shared" si="12"/>
        <v>1</v>
      </c>
      <c r="AB4" s="13">
        <v>165.32</v>
      </c>
      <c r="AC4" s="14">
        <f t="shared" si="13"/>
        <v>1</v>
      </c>
      <c r="AD4" s="13">
        <v>172.43</v>
      </c>
      <c r="AE4" s="14">
        <f t="shared" si="14"/>
        <v>1</v>
      </c>
      <c r="AF4" s="13">
        <v>179.54</v>
      </c>
      <c r="AG4" s="14">
        <f t="shared" si="15"/>
        <v>1</v>
      </c>
      <c r="AH4" s="19">
        <v>187.27</v>
      </c>
      <c r="AI4" s="20">
        <f t="shared" si="16"/>
        <v>1</v>
      </c>
    </row>
    <row r="5" spans="1:35" ht="24.75" customHeight="1">
      <c r="A5" s="11" t="s">
        <v>38</v>
      </c>
      <c r="B5" s="4">
        <v>11.55</v>
      </c>
      <c r="C5" s="8">
        <f t="shared" si="0"/>
        <v>7</v>
      </c>
      <c r="D5" s="4">
        <v>22.66</v>
      </c>
      <c r="E5" s="8">
        <f t="shared" si="1"/>
        <v>7</v>
      </c>
      <c r="F5" s="4">
        <v>34.08</v>
      </c>
      <c r="G5" s="8">
        <f t="shared" si="2"/>
        <v>7</v>
      </c>
      <c r="H5" s="4">
        <v>45.75</v>
      </c>
      <c r="I5" s="8">
        <f t="shared" si="3"/>
        <v>6</v>
      </c>
      <c r="J5" s="4">
        <v>57.31</v>
      </c>
      <c r="K5" s="8">
        <f t="shared" si="4"/>
        <v>5</v>
      </c>
      <c r="L5" s="4">
        <v>68.94</v>
      </c>
      <c r="M5" s="8">
        <f t="shared" si="5"/>
        <v>5</v>
      </c>
      <c r="N5" s="4">
        <v>80.77</v>
      </c>
      <c r="O5" s="8">
        <f t="shared" si="6"/>
        <v>4</v>
      </c>
      <c r="P5" s="4">
        <v>92.43</v>
      </c>
      <c r="Q5" s="8">
        <f t="shared" si="7"/>
        <v>4</v>
      </c>
      <c r="R5" s="4">
        <v>103.6</v>
      </c>
      <c r="S5" s="8">
        <f t="shared" si="8"/>
        <v>4</v>
      </c>
      <c r="T5" s="4">
        <v>115.29</v>
      </c>
      <c r="U5" s="8">
        <f t="shared" si="9"/>
        <v>4</v>
      </c>
      <c r="V5" s="4">
        <v>126.86</v>
      </c>
      <c r="W5" s="8">
        <f t="shared" si="10"/>
        <v>3</v>
      </c>
      <c r="X5" s="4">
        <v>138.41</v>
      </c>
      <c r="Y5" s="8">
        <f t="shared" si="11"/>
        <v>3</v>
      </c>
      <c r="Z5" s="4">
        <v>150.12</v>
      </c>
      <c r="AA5" s="8">
        <f t="shared" si="12"/>
        <v>3</v>
      </c>
      <c r="AB5" s="4">
        <v>158.46</v>
      </c>
      <c r="AC5" s="8">
        <f t="shared" si="13"/>
        <v>4</v>
      </c>
      <c r="AD5" s="4">
        <v>165.71</v>
      </c>
      <c r="AE5" s="8">
        <f t="shared" si="14"/>
        <v>4</v>
      </c>
      <c r="AF5" s="4">
        <v>172.64</v>
      </c>
      <c r="AG5" s="8">
        <f t="shared" si="15"/>
        <v>4</v>
      </c>
      <c r="AH5" s="21">
        <v>179.96</v>
      </c>
      <c r="AI5" s="22">
        <f t="shared" si="16"/>
        <v>4</v>
      </c>
    </row>
    <row r="6" spans="1:35" s="15" customFormat="1" ht="24.75" customHeight="1">
      <c r="A6" s="16" t="s">
        <v>39</v>
      </c>
      <c r="B6" s="13">
        <v>10.89</v>
      </c>
      <c r="C6" s="14">
        <f t="shared" si="0"/>
        <v>9</v>
      </c>
      <c r="D6" s="13">
        <v>21.46</v>
      </c>
      <c r="E6" s="14">
        <f t="shared" si="1"/>
        <v>9</v>
      </c>
      <c r="F6" s="13">
        <v>31.87</v>
      </c>
      <c r="G6" s="14">
        <f t="shared" si="2"/>
        <v>8</v>
      </c>
      <c r="H6" s="13">
        <v>42.44</v>
      </c>
      <c r="I6" s="14">
        <f t="shared" si="3"/>
        <v>9</v>
      </c>
      <c r="J6" s="13">
        <v>52.84</v>
      </c>
      <c r="K6" s="14">
        <f t="shared" si="4"/>
        <v>9</v>
      </c>
      <c r="L6" s="13">
        <v>62.93</v>
      </c>
      <c r="M6" s="14">
        <f t="shared" si="5"/>
        <v>9</v>
      </c>
      <c r="N6" s="13">
        <v>73.26</v>
      </c>
      <c r="O6" s="14">
        <f t="shared" si="6"/>
        <v>9</v>
      </c>
      <c r="P6" s="13">
        <v>82.28</v>
      </c>
      <c r="Q6" s="14">
        <f t="shared" si="7"/>
        <v>9</v>
      </c>
      <c r="R6" s="13">
        <v>92.22</v>
      </c>
      <c r="S6" s="14">
        <f t="shared" si="8"/>
        <v>9</v>
      </c>
      <c r="T6" s="13">
        <v>103.03</v>
      </c>
      <c r="U6" s="14">
        <f t="shared" si="9"/>
        <v>8</v>
      </c>
      <c r="V6" s="13">
        <v>113.49</v>
      </c>
      <c r="W6" s="14">
        <f t="shared" si="10"/>
        <v>8</v>
      </c>
      <c r="X6" s="13">
        <v>123</v>
      </c>
      <c r="Y6" s="14">
        <f t="shared" si="11"/>
        <v>8</v>
      </c>
      <c r="Z6" s="13">
        <v>132.1</v>
      </c>
      <c r="AA6" s="14">
        <f t="shared" si="12"/>
        <v>8</v>
      </c>
      <c r="AB6" s="13">
        <v>142.06</v>
      </c>
      <c r="AC6" s="14">
        <f t="shared" si="13"/>
        <v>8</v>
      </c>
      <c r="AD6" s="13">
        <v>148.74</v>
      </c>
      <c r="AE6" s="14">
        <f t="shared" si="14"/>
        <v>8</v>
      </c>
      <c r="AF6" s="13">
        <v>155.63</v>
      </c>
      <c r="AG6" s="14">
        <f t="shared" si="15"/>
        <v>8</v>
      </c>
      <c r="AH6" s="19">
        <v>162.89</v>
      </c>
      <c r="AI6" s="20">
        <f t="shared" si="16"/>
        <v>8</v>
      </c>
    </row>
    <row r="7" spans="1:35" ht="24.75" customHeight="1">
      <c r="A7" s="11" t="s">
        <v>28</v>
      </c>
      <c r="B7" s="4">
        <v>11.96</v>
      </c>
      <c r="C7" s="8">
        <f t="shared" si="0"/>
        <v>5</v>
      </c>
      <c r="D7" s="4">
        <v>23.7</v>
      </c>
      <c r="E7" s="8">
        <f t="shared" si="1"/>
        <v>4</v>
      </c>
      <c r="F7" s="4">
        <v>35.03</v>
      </c>
      <c r="G7" s="8">
        <f t="shared" si="2"/>
        <v>4</v>
      </c>
      <c r="H7" s="4">
        <v>46.57</v>
      </c>
      <c r="I7" s="8">
        <f t="shared" si="3"/>
        <v>4</v>
      </c>
      <c r="J7" s="4">
        <v>57.91</v>
      </c>
      <c r="K7" s="8">
        <f t="shared" si="4"/>
        <v>4</v>
      </c>
      <c r="L7" s="4">
        <v>69.09</v>
      </c>
      <c r="M7" s="8">
        <f t="shared" si="5"/>
        <v>4</v>
      </c>
      <c r="N7" s="4">
        <v>80.27</v>
      </c>
      <c r="O7" s="8">
        <f t="shared" si="6"/>
        <v>5</v>
      </c>
      <c r="P7" s="4">
        <v>91.35</v>
      </c>
      <c r="Q7" s="8">
        <f t="shared" si="7"/>
        <v>5</v>
      </c>
      <c r="R7" s="4">
        <v>102.2</v>
      </c>
      <c r="S7" s="8">
        <f t="shared" si="8"/>
        <v>6</v>
      </c>
      <c r="T7" s="4">
        <v>113.23</v>
      </c>
      <c r="U7" s="8">
        <f t="shared" si="9"/>
        <v>6</v>
      </c>
      <c r="V7" s="4">
        <v>123.87</v>
      </c>
      <c r="W7" s="8">
        <f t="shared" si="10"/>
        <v>6</v>
      </c>
      <c r="X7" s="4">
        <v>134.57</v>
      </c>
      <c r="Y7" s="8">
        <f t="shared" si="11"/>
        <v>6</v>
      </c>
      <c r="Z7" s="4">
        <v>144.98</v>
      </c>
      <c r="AA7" s="8">
        <f t="shared" si="12"/>
        <v>6</v>
      </c>
      <c r="AB7" s="4">
        <v>155.37</v>
      </c>
      <c r="AC7" s="8">
        <f t="shared" si="13"/>
        <v>6</v>
      </c>
      <c r="AD7" s="4">
        <v>161.91</v>
      </c>
      <c r="AE7" s="8">
        <f t="shared" si="14"/>
        <v>6</v>
      </c>
      <c r="AF7" s="4">
        <v>168.78</v>
      </c>
      <c r="AG7" s="8">
        <f t="shared" si="15"/>
        <v>6</v>
      </c>
      <c r="AH7" s="21">
        <v>176.04</v>
      </c>
      <c r="AI7" s="22">
        <f t="shared" si="16"/>
        <v>6</v>
      </c>
    </row>
    <row r="8" spans="1:35" s="15" customFormat="1" ht="24.75" customHeight="1">
      <c r="A8" s="16" t="s">
        <v>40</v>
      </c>
      <c r="B8" s="13">
        <v>12.67</v>
      </c>
      <c r="C8" s="14">
        <f t="shared" si="0"/>
        <v>1</v>
      </c>
      <c r="D8" s="13">
        <v>24.62</v>
      </c>
      <c r="E8" s="14">
        <f t="shared" si="1"/>
        <v>1</v>
      </c>
      <c r="F8" s="13">
        <v>36.4</v>
      </c>
      <c r="G8" s="14">
        <f t="shared" si="2"/>
        <v>2</v>
      </c>
      <c r="H8" s="13">
        <v>48.14</v>
      </c>
      <c r="I8" s="14">
        <f t="shared" si="3"/>
        <v>2</v>
      </c>
      <c r="J8" s="13">
        <v>59.6</v>
      </c>
      <c r="K8" s="14">
        <f t="shared" si="4"/>
        <v>3</v>
      </c>
      <c r="L8" s="13">
        <v>71.16</v>
      </c>
      <c r="M8" s="14">
        <f t="shared" si="5"/>
        <v>3</v>
      </c>
      <c r="N8" s="13">
        <v>82.54</v>
      </c>
      <c r="O8" s="14">
        <f t="shared" si="6"/>
        <v>3</v>
      </c>
      <c r="P8" s="13">
        <v>93.82</v>
      </c>
      <c r="Q8" s="14">
        <f t="shared" si="7"/>
        <v>3</v>
      </c>
      <c r="R8" s="13">
        <v>105.12</v>
      </c>
      <c r="S8" s="14">
        <f t="shared" si="8"/>
        <v>2</v>
      </c>
      <c r="T8" s="13">
        <v>116.44</v>
      </c>
      <c r="U8" s="14">
        <f t="shared" si="9"/>
        <v>2</v>
      </c>
      <c r="V8" s="13">
        <v>127.81</v>
      </c>
      <c r="W8" s="14">
        <f t="shared" si="10"/>
        <v>2</v>
      </c>
      <c r="X8" s="13">
        <v>139.36</v>
      </c>
      <c r="Y8" s="14">
        <f t="shared" si="11"/>
        <v>2</v>
      </c>
      <c r="Z8" s="13">
        <v>150.77</v>
      </c>
      <c r="AA8" s="14">
        <f t="shared" si="12"/>
        <v>2</v>
      </c>
      <c r="AB8" s="13">
        <v>162.14</v>
      </c>
      <c r="AC8" s="14">
        <f t="shared" si="13"/>
        <v>2</v>
      </c>
      <c r="AD8" s="13">
        <v>169.72</v>
      </c>
      <c r="AE8" s="14">
        <f t="shared" si="14"/>
        <v>2</v>
      </c>
      <c r="AF8" s="13">
        <v>177.45</v>
      </c>
      <c r="AG8" s="14">
        <f t="shared" si="15"/>
        <v>3</v>
      </c>
      <c r="AH8" s="19">
        <v>185.41</v>
      </c>
      <c r="AI8" s="20">
        <f t="shared" si="16"/>
        <v>3</v>
      </c>
    </row>
    <row r="9" spans="1:35" ht="24.75" customHeight="1">
      <c r="A9" s="11" t="s">
        <v>21</v>
      </c>
      <c r="B9" s="4">
        <v>11.68</v>
      </c>
      <c r="C9" s="8">
        <f t="shared" si="0"/>
        <v>6</v>
      </c>
      <c r="D9" s="4">
        <v>22.98</v>
      </c>
      <c r="E9" s="8">
        <f t="shared" si="1"/>
        <v>6</v>
      </c>
      <c r="F9" s="4">
        <v>34.11</v>
      </c>
      <c r="G9" s="8">
        <f t="shared" si="2"/>
        <v>6</v>
      </c>
      <c r="H9" s="4">
        <v>45.53</v>
      </c>
      <c r="I9" s="8">
        <f t="shared" si="3"/>
        <v>7</v>
      </c>
      <c r="J9" s="4">
        <v>56.71</v>
      </c>
      <c r="K9" s="8">
        <f t="shared" si="4"/>
        <v>7</v>
      </c>
      <c r="L9" s="4">
        <v>68.48</v>
      </c>
      <c r="M9" s="8">
        <f t="shared" si="5"/>
        <v>6</v>
      </c>
      <c r="N9" s="4">
        <v>80.07</v>
      </c>
      <c r="O9" s="8">
        <f t="shared" si="6"/>
        <v>6</v>
      </c>
      <c r="P9" s="4">
        <v>90.31</v>
      </c>
      <c r="Q9" s="8">
        <f t="shared" si="7"/>
        <v>6</v>
      </c>
      <c r="R9" s="4">
        <v>102.25</v>
      </c>
      <c r="S9" s="8">
        <f t="shared" si="8"/>
        <v>5</v>
      </c>
      <c r="T9" s="4">
        <v>114.07</v>
      </c>
      <c r="U9" s="8">
        <f t="shared" si="9"/>
        <v>5</v>
      </c>
      <c r="V9" s="4">
        <v>125.8</v>
      </c>
      <c r="W9" s="8">
        <f t="shared" si="10"/>
        <v>5</v>
      </c>
      <c r="X9" s="4">
        <v>137.61</v>
      </c>
      <c r="Y9" s="8">
        <f t="shared" si="11"/>
        <v>4</v>
      </c>
      <c r="Z9" s="4">
        <v>149.46</v>
      </c>
      <c r="AA9" s="8">
        <f t="shared" si="12"/>
        <v>4</v>
      </c>
      <c r="AB9" s="4">
        <v>161.37</v>
      </c>
      <c r="AC9" s="8">
        <f t="shared" si="13"/>
        <v>3</v>
      </c>
      <c r="AD9" s="4">
        <v>169.28</v>
      </c>
      <c r="AE9" s="8">
        <f t="shared" si="14"/>
        <v>3</v>
      </c>
      <c r="AF9" s="4">
        <v>177.51</v>
      </c>
      <c r="AG9" s="8">
        <f t="shared" si="15"/>
        <v>2</v>
      </c>
      <c r="AH9" s="21">
        <v>185.82</v>
      </c>
      <c r="AI9" s="22">
        <f t="shared" si="16"/>
        <v>2</v>
      </c>
    </row>
    <row r="10" spans="1:35" s="15" customFormat="1" ht="24.75" customHeight="1">
      <c r="A10" s="16" t="s">
        <v>34</v>
      </c>
      <c r="B10" s="13">
        <v>11.43</v>
      </c>
      <c r="C10" s="14">
        <f t="shared" si="0"/>
        <v>8</v>
      </c>
      <c r="D10" s="13">
        <v>21.86</v>
      </c>
      <c r="E10" s="14">
        <f t="shared" si="1"/>
        <v>8</v>
      </c>
      <c r="F10" s="13">
        <v>31.52</v>
      </c>
      <c r="G10" s="14">
        <f t="shared" si="2"/>
        <v>9</v>
      </c>
      <c r="H10" s="13">
        <v>42.51</v>
      </c>
      <c r="I10" s="14">
        <f t="shared" si="3"/>
        <v>8</v>
      </c>
      <c r="J10" s="13">
        <v>53.59</v>
      </c>
      <c r="K10" s="14">
        <f t="shared" si="4"/>
        <v>8</v>
      </c>
      <c r="L10" s="13">
        <v>64.67</v>
      </c>
      <c r="M10" s="14">
        <f t="shared" si="5"/>
        <v>8</v>
      </c>
      <c r="N10" s="13">
        <v>75.49</v>
      </c>
      <c r="O10" s="14">
        <f t="shared" si="6"/>
        <v>8</v>
      </c>
      <c r="P10" s="13">
        <v>86.25</v>
      </c>
      <c r="Q10" s="14">
        <f t="shared" si="7"/>
        <v>7</v>
      </c>
      <c r="R10" s="13">
        <v>96.83</v>
      </c>
      <c r="S10" s="14">
        <f t="shared" si="8"/>
        <v>7</v>
      </c>
      <c r="T10" s="13">
        <v>107.45</v>
      </c>
      <c r="U10" s="14">
        <f t="shared" si="9"/>
        <v>7</v>
      </c>
      <c r="V10" s="13">
        <v>117.65</v>
      </c>
      <c r="W10" s="14">
        <f t="shared" si="10"/>
        <v>7</v>
      </c>
      <c r="X10" s="13">
        <v>127.47</v>
      </c>
      <c r="Y10" s="14">
        <f t="shared" si="11"/>
        <v>7</v>
      </c>
      <c r="Z10" s="13">
        <v>137.42</v>
      </c>
      <c r="AA10" s="14">
        <f t="shared" si="12"/>
        <v>7</v>
      </c>
      <c r="AB10" s="13">
        <v>147.25</v>
      </c>
      <c r="AC10" s="14">
        <f t="shared" si="13"/>
        <v>7</v>
      </c>
      <c r="AD10" s="13">
        <v>153.53</v>
      </c>
      <c r="AE10" s="14">
        <f t="shared" si="14"/>
        <v>7</v>
      </c>
      <c r="AF10" s="13">
        <v>159.89</v>
      </c>
      <c r="AG10" s="14">
        <f t="shared" si="15"/>
        <v>7</v>
      </c>
      <c r="AH10" s="19">
        <v>166.98</v>
      </c>
      <c r="AI10" s="20">
        <f t="shared" si="16"/>
        <v>7</v>
      </c>
    </row>
    <row r="11" spans="1:35" ht="24.75" customHeight="1">
      <c r="A11" s="11" t="s">
        <v>41</v>
      </c>
      <c r="B11" s="4">
        <v>9.61</v>
      </c>
      <c r="C11" s="8">
        <f t="shared" si="0"/>
        <v>10</v>
      </c>
      <c r="D11" s="4">
        <v>19.09</v>
      </c>
      <c r="E11" s="8">
        <f t="shared" si="1"/>
        <v>10</v>
      </c>
      <c r="F11" s="4">
        <v>28.28</v>
      </c>
      <c r="G11" s="8">
        <f t="shared" si="2"/>
        <v>10</v>
      </c>
      <c r="H11" s="4">
        <v>37.39</v>
      </c>
      <c r="I11" s="8">
        <f t="shared" si="3"/>
        <v>10</v>
      </c>
      <c r="J11" s="4">
        <v>46.3</v>
      </c>
      <c r="K11" s="8">
        <f t="shared" si="4"/>
        <v>10</v>
      </c>
      <c r="L11" s="4">
        <v>55.27</v>
      </c>
      <c r="M11" s="8">
        <f t="shared" si="5"/>
        <v>10</v>
      </c>
      <c r="N11" s="4">
        <v>64.5</v>
      </c>
      <c r="O11" s="8">
        <f t="shared" si="6"/>
        <v>10</v>
      </c>
      <c r="P11" s="4">
        <v>73.75</v>
      </c>
      <c r="Q11" s="8">
        <f t="shared" si="7"/>
        <v>10</v>
      </c>
      <c r="R11" s="4">
        <v>81.92</v>
      </c>
      <c r="S11" s="8">
        <f t="shared" si="8"/>
        <v>10</v>
      </c>
      <c r="T11" s="4">
        <v>90.97</v>
      </c>
      <c r="U11" s="8">
        <f t="shared" si="9"/>
        <v>10</v>
      </c>
      <c r="V11" s="4">
        <v>100.36</v>
      </c>
      <c r="W11" s="8">
        <f t="shared" si="10"/>
        <v>10</v>
      </c>
      <c r="X11" s="4">
        <v>109.54</v>
      </c>
      <c r="Y11" s="8">
        <f t="shared" si="11"/>
        <v>10</v>
      </c>
      <c r="Z11" s="4">
        <v>118.89</v>
      </c>
      <c r="AA11" s="8">
        <f t="shared" si="12"/>
        <v>10</v>
      </c>
      <c r="AB11" s="4">
        <v>128.14</v>
      </c>
      <c r="AC11" s="8">
        <f t="shared" si="13"/>
        <v>10</v>
      </c>
      <c r="AD11" s="4">
        <v>134.09</v>
      </c>
      <c r="AE11" s="8">
        <f t="shared" si="14"/>
        <v>10</v>
      </c>
      <c r="AF11" s="4">
        <v>140.36</v>
      </c>
      <c r="AG11" s="8">
        <f t="shared" si="15"/>
        <v>10</v>
      </c>
      <c r="AH11" s="21">
        <v>146.56</v>
      </c>
      <c r="AI11" s="22">
        <f t="shared" si="16"/>
        <v>9</v>
      </c>
    </row>
    <row r="12" spans="1:35" s="15" customFormat="1" ht="24.75" customHeight="1">
      <c r="A12" s="16"/>
      <c r="B12" s="13"/>
      <c r="C12" s="14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3"/>
      <c r="AC12" s="14"/>
      <c r="AD12" s="13"/>
      <c r="AE12" s="14"/>
      <c r="AF12" s="13"/>
      <c r="AG12" s="14"/>
      <c r="AH12" s="19"/>
      <c r="AI12" s="20"/>
    </row>
    <row r="13" spans="1:35" ht="24.75" customHeight="1">
      <c r="A13" s="11"/>
      <c r="C13" s="8"/>
      <c r="D13" s="4"/>
      <c r="E13" s="8"/>
      <c r="F13" s="4"/>
      <c r="G13" s="8"/>
      <c r="H13" s="4"/>
      <c r="I13" s="8"/>
      <c r="J13" s="4"/>
      <c r="K13" s="8"/>
      <c r="L13" s="4"/>
      <c r="M13" s="8"/>
      <c r="N13" s="4"/>
      <c r="O13" s="8"/>
      <c r="P13" s="4"/>
      <c r="Q13" s="8"/>
      <c r="R13" s="4"/>
      <c r="S13" s="8"/>
      <c r="T13" s="4"/>
      <c r="U13" s="8"/>
      <c r="V13" s="4"/>
      <c r="W13" s="8"/>
      <c r="X13" s="4"/>
      <c r="Y13" s="8"/>
      <c r="Z13" s="4"/>
      <c r="AA13" s="8"/>
      <c r="AB13" s="4"/>
      <c r="AC13" s="8"/>
      <c r="AD13" s="4"/>
      <c r="AE13" s="8"/>
      <c r="AF13" s="4"/>
      <c r="AG13" s="8"/>
      <c r="AH13" s="21"/>
      <c r="AI13" s="22"/>
    </row>
    <row r="14" spans="1:35" s="15" customFormat="1" ht="24.75" customHeight="1">
      <c r="A14" s="12"/>
      <c r="B14" s="13"/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13"/>
      <c r="AC14" s="14"/>
      <c r="AD14" s="13"/>
      <c r="AE14" s="14"/>
      <c r="AF14" s="13"/>
      <c r="AG14" s="14"/>
      <c r="AH14" s="19"/>
      <c r="AI14" s="20"/>
    </row>
    <row r="15" spans="1:35" ht="24.75" customHeight="1">
      <c r="A15" s="11"/>
      <c r="C15" s="8"/>
      <c r="D15" s="4"/>
      <c r="E15" s="8"/>
      <c r="F15" s="4"/>
      <c r="G15" s="8"/>
      <c r="H15" s="4"/>
      <c r="I15" s="8"/>
      <c r="J15" s="4"/>
      <c r="K15" s="8"/>
      <c r="L15" s="4"/>
      <c r="M15" s="8"/>
      <c r="N15" s="4"/>
      <c r="O15" s="8"/>
      <c r="P15" s="4"/>
      <c r="Q15" s="8"/>
      <c r="R15" s="4"/>
      <c r="S15" s="8"/>
      <c r="T15" s="4"/>
      <c r="U15" s="8"/>
      <c r="V15" s="4"/>
      <c r="W15" s="8"/>
      <c r="X15" s="4"/>
      <c r="Y15" s="8"/>
      <c r="Z15" s="4"/>
      <c r="AA15" s="8"/>
      <c r="AB15" s="4"/>
      <c r="AC15" s="8"/>
      <c r="AD15" s="4"/>
      <c r="AE15" s="8"/>
      <c r="AF15" s="4"/>
      <c r="AG15" s="8"/>
      <c r="AH15" s="21"/>
      <c r="AI15" s="22"/>
    </row>
    <row r="16" spans="1:35" s="15" customFormat="1" ht="24.75" customHeight="1">
      <c r="A16" s="16"/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9"/>
      <c r="AI16" s="20"/>
    </row>
    <row r="17" spans="1:35" ht="24.75" customHeight="1">
      <c r="A17" s="11"/>
      <c r="C17" s="8"/>
      <c r="D17" s="4"/>
      <c r="E17" s="8"/>
      <c r="F17" s="4"/>
      <c r="G17" s="8"/>
      <c r="H17" s="4"/>
      <c r="I17" s="8"/>
      <c r="J17" s="4"/>
      <c r="K17" s="8"/>
      <c r="L17" s="4"/>
      <c r="M17" s="8"/>
      <c r="N17" s="4"/>
      <c r="O17" s="8"/>
      <c r="P17" s="4"/>
      <c r="Q17" s="8"/>
      <c r="R17" s="4"/>
      <c r="S17" s="8"/>
      <c r="T17" s="4"/>
      <c r="U17" s="8"/>
      <c r="V17" s="4"/>
      <c r="W17" s="8"/>
      <c r="X17" s="4"/>
      <c r="Y17" s="8"/>
      <c r="Z17" s="4"/>
      <c r="AA17" s="8"/>
      <c r="AB17" s="4"/>
      <c r="AC17" s="8"/>
      <c r="AD17" s="4"/>
      <c r="AE17" s="8"/>
      <c r="AF17" s="4"/>
      <c r="AG17" s="8"/>
      <c r="AH17" s="21"/>
      <c r="AI17" s="22"/>
    </row>
    <row r="18" spans="1:35" s="15" customFormat="1" ht="24.75" customHeight="1">
      <c r="A18" s="16"/>
      <c r="B18" s="13"/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13"/>
      <c r="AC18" s="14"/>
      <c r="AD18" s="13"/>
      <c r="AE18" s="14"/>
      <c r="AF18" s="13"/>
      <c r="AG18" s="14"/>
      <c r="AH18" s="19"/>
      <c r="AI18" s="20"/>
    </row>
    <row r="19" spans="1:35" ht="24.75" customHeight="1">
      <c r="A19" s="11"/>
      <c r="C19" s="8"/>
      <c r="D19" s="4"/>
      <c r="E19" s="8"/>
      <c r="F19" s="4"/>
      <c r="G19" s="8"/>
      <c r="H19" s="4"/>
      <c r="I19" s="8"/>
      <c r="J19" s="4"/>
      <c r="K19" s="8"/>
      <c r="L19" s="4"/>
      <c r="M19" s="8"/>
      <c r="N19" s="4"/>
      <c r="O19" s="8"/>
      <c r="P19" s="4"/>
      <c r="Q19" s="8"/>
      <c r="R19" s="4"/>
      <c r="S19" s="8"/>
      <c r="T19" s="4"/>
      <c r="U19" s="8"/>
      <c r="V19" s="4"/>
      <c r="W19" s="8"/>
      <c r="X19" s="4"/>
      <c r="Y19" s="8"/>
      <c r="Z19" s="4"/>
      <c r="AA19" s="8"/>
      <c r="AB19" s="4"/>
      <c r="AC19" s="8"/>
      <c r="AD19" s="4"/>
      <c r="AE19" s="8"/>
      <c r="AF19" s="4"/>
      <c r="AG19" s="8"/>
      <c r="AH19" s="21"/>
      <c r="AI19" s="22"/>
    </row>
    <row r="20" spans="2:3" ht="18">
      <c r="B20" s="5"/>
      <c r="C20" s="5"/>
    </row>
    <row r="21" spans="2:3" ht="18">
      <c r="B21" s="5"/>
      <c r="C21" s="5"/>
    </row>
    <row r="22" spans="2:3" ht="18" customHeight="1">
      <c r="B22" s="5"/>
      <c r="C22" s="5"/>
    </row>
    <row r="23" spans="2:3" ht="18">
      <c r="B23" s="5"/>
      <c r="C23" s="5"/>
    </row>
    <row r="24" spans="2:3" ht="18">
      <c r="B24" s="5"/>
      <c r="C24" s="5"/>
    </row>
    <row r="25" spans="2:3" ht="18">
      <c r="B25" s="5"/>
      <c r="C25" s="5"/>
    </row>
    <row r="26" spans="2:3" ht="18">
      <c r="B26" s="5"/>
      <c r="C26" s="5"/>
    </row>
    <row r="27" spans="2:3" ht="18">
      <c r="B27" s="5"/>
      <c r="C27" s="5"/>
    </row>
    <row r="28" spans="2:3" ht="18">
      <c r="B28" s="5"/>
      <c r="C28" s="5"/>
    </row>
    <row r="29" spans="2:3" ht="18">
      <c r="B29" s="5"/>
      <c r="C29" s="6"/>
    </row>
    <row r="30" spans="2:3" ht="18">
      <c r="B30" s="5"/>
      <c r="C30" s="5"/>
    </row>
    <row r="31" spans="2:3" ht="18">
      <c r="B31" s="5"/>
      <c r="C31" s="5"/>
    </row>
    <row r="32" spans="1:3" ht="18">
      <c r="A32" s="5"/>
      <c r="B32" s="5"/>
      <c r="C32" s="7"/>
    </row>
    <row r="33" spans="1:3" ht="18">
      <c r="A33" s="5"/>
      <c r="B33" s="5"/>
      <c r="C33" s="5"/>
    </row>
    <row r="34" spans="1:3" ht="18">
      <c r="A34" s="5"/>
      <c r="B34" s="5"/>
      <c r="C34" s="5"/>
    </row>
    <row r="35" spans="1:3" ht="18">
      <c r="A35" s="5"/>
      <c r="B35" s="5"/>
      <c r="C35" s="5"/>
    </row>
    <row r="36" spans="1:3" ht="18">
      <c r="A36" s="5"/>
      <c r="B36" s="5"/>
      <c r="C36" s="5"/>
    </row>
    <row r="37" spans="1:3" ht="18">
      <c r="A37" s="5"/>
      <c r="B37" s="5"/>
      <c r="C37" s="5"/>
    </row>
    <row r="38" spans="1:3" ht="18">
      <c r="A38" s="5"/>
      <c r="B38" s="5"/>
      <c r="C38" s="5"/>
    </row>
    <row r="39" spans="1:3" ht="18">
      <c r="A39" s="5"/>
      <c r="B39" s="5"/>
      <c r="C39" s="5"/>
    </row>
    <row r="40" spans="1:3" ht="18">
      <c r="A40" s="5"/>
      <c r="B40" s="5"/>
      <c r="C40" s="5"/>
    </row>
    <row r="41" spans="1:3" ht="18">
      <c r="A41" s="5"/>
      <c r="B41" s="5"/>
      <c r="C41" s="6"/>
    </row>
    <row r="42" spans="1:3" ht="18">
      <c r="A42" s="5"/>
      <c r="B42" s="5"/>
      <c r="C42" s="5"/>
    </row>
  </sheetData>
  <sheetProtection password="E34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1" sqref="A11:IV18"/>
    </sheetView>
  </sheetViews>
  <sheetFormatPr defaultColWidth="9.140625" defaultRowHeight="15"/>
  <cols>
    <col min="2" max="2" width="10.28125" style="0" bestFit="1" customWidth="1"/>
  </cols>
  <sheetData>
    <row r="1" spans="1:5" ht="15">
      <c r="A1">
        <v>1</v>
      </c>
      <c r="B1">
        <f>'Lányok egyéni'!AI2</f>
        <v>10</v>
      </c>
      <c r="C1">
        <f>B1</f>
        <v>10</v>
      </c>
      <c r="D1">
        <f>RANK(C1,$C$1:$C$10,1)</f>
        <v>10</v>
      </c>
      <c r="E1" t="str">
        <f>'Lányok egyéni'!A2</f>
        <v>Benedek Karolina Dr. </v>
      </c>
    </row>
    <row r="2" spans="1:5" ht="15">
      <c r="A2">
        <v>2</v>
      </c>
      <c r="B2">
        <f>'Lányok egyéni'!AI3</f>
        <v>5</v>
      </c>
      <c r="C2">
        <f>IF(COUNTIF($B$1:$B1,B2)=0,B2,B2+COUNTIF($B$1:$B1,B2)*0.01)</f>
        <v>5</v>
      </c>
      <c r="D2">
        <f aca="true" t="shared" si="0" ref="D1:D18">RANK(C2,$C$1:$C$18,1)</f>
        <v>5</v>
      </c>
      <c r="E2" t="str">
        <f>'Lányok egyéni'!A3</f>
        <v>Hendinger Éva</v>
      </c>
    </row>
    <row r="3" spans="1:5" ht="15">
      <c r="A3">
        <v>3</v>
      </c>
      <c r="B3">
        <f>'Lányok egyéni'!AI4</f>
        <v>1</v>
      </c>
      <c r="C3">
        <f>IF(COUNTIF($B$1:$B2,B3)=0,B3,B3+COUNTIF($B$1:$B2,B3)*0.01)</f>
        <v>1</v>
      </c>
      <c r="D3">
        <f t="shared" si="0"/>
        <v>1</v>
      </c>
      <c r="E3" t="str">
        <f>'Lányok egyéni'!A4</f>
        <v>Komjáti Viktória</v>
      </c>
    </row>
    <row r="4" spans="1:5" ht="15">
      <c r="A4">
        <v>4</v>
      </c>
      <c r="B4">
        <f>'Lányok egyéni'!AI5</f>
        <v>4</v>
      </c>
      <c r="C4">
        <f>IF(COUNTIF($B$1:$B3,B4)=0,B4,B4+COUNTIF($B$1:$B3,B4)*0.01)</f>
        <v>4</v>
      </c>
      <c r="D4">
        <f t="shared" si="0"/>
        <v>4</v>
      </c>
      <c r="E4" t="str">
        <f>'Lányok egyéni'!A5</f>
        <v>Longauer Dóra</v>
      </c>
    </row>
    <row r="5" spans="1:5" ht="15">
      <c r="A5">
        <v>5</v>
      </c>
      <c r="B5">
        <f>'Lányok egyéni'!AI6</f>
        <v>8</v>
      </c>
      <c r="C5">
        <f>IF(COUNTIF($B$1:$B4,B5)=0,B5,B5+COUNTIF($B$1:$B4,B5)*0.01)</f>
        <v>8</v>
      </c>
      <c r="D5">
        <f t="shared" si="0"/>
        <v>8</v>
      </c>
      <c r="E5" t="str">
        <f>'Lányok egyéni'!A6</f>
        <v>Marosi Regina</v>
      </c>
    </row>
    <row r="6" spans="1:5" ht="15">
      <c r="A6">
        <v>6</v>
      </c>
      <c r="B6">
        <f>'Lányok egyéni'!AI7</f>
        <v>6</v>
      </c>
      <c r="C6">
        <f>IF(COUNTIF($B$1:$B5,B6)=0,B6,B6+COUNTIF($B$1:$B5,B6)*0.01)</f>
        <v>6</v>
      </c>
      <c r="D6">
        <f t="shared" si="0"/>
        <v>6</v>
      </c>
      <c r="E6" t="str">
        <f>'Lányok egyéni'!A7</f>
        <v>Németh Valéria</v>
      </c>
    </row>
    <row r="7" spans="1:5" ht="15">
      <c r="A7">
        <v>7</v>
      </c>
      <c r="B7">
        <f>'Lányok egyéni'!AI8</f>
        <v>3</v>
      </c>
      <c r="C7">
        <f>IF(COUNTIF($B$1:$B6,B7)=0,B7,B7+COUNTIF($B$1:$B6,B7)*0.01)</f>
        <v>3</v>
      </c>
      <c r="D7">
        <f t="shared" si="0"/>
        <v>3</v>
      </c>
      <c r="E7" t="str">
        <f>'Lányok egyéni'!A8</f>
        <v>Szendrei Szelina (Szelcsi)</v>
      </c>
    </row>
    <row r="8" spans="1:5" ht="15">
      <c r="A8">
        <v>8</v>
      </c>
      <c r="B8">
        <f>'Lányok egyéni'!AI9</f>
        <v>2</v>
      </c>
      <c r="C8">
        <f>IF(COUNTIF($B$1:$B7,B8)=0,B8,B8+COUNTIF($B$1:$B7,B8)*0.01)</f>
        <v>2</v>
      </c>
      <c r="D8">
        <f t="shared" si="0"/>
        <v>2</v>
      </c>
      <c r="E8" t="str">
        <f>'Lányok egyéni'!A9</f>
        <v>Ujházi Krisztina</v>
      </c>
    </row>
    <row r="9" spans="1:5" ht="15">
      <c r="A9">
        <v>9</v>
      </c>
      <c r="B9">
        <f>'Lányok egyéni'!AI10</f>
        <v>7</v>
      </c>
      <c r="C9">
        <f>IF(COUNTIF($B$1:$B8,B9)=0,B9,B9+COUNTIF($B$1:$B8,B9)*0.01)</f>
        <v>7</v>
      </c>
      <c r="D9">
        <f t="shared" si="0"/>
        <v>7</v>
      </c>
      <c r="E9" t="str">
        <f>'Lányok egyéni'!A10</f>
        <v>Varga Rita</v>
      </c>
    </row>
    <row r="10" spans="1:5" ht="15">
      <c r="A10">
        <v>10</v>
      </c>
      <c r="B10">
        <f>'Lányok egyéni'!AI11</f>
        <v>9</v>
      </c>
      <c r="C10">
        <f>IF(COUNTIF($B$1:$B9,B10)=0,B10,B10+COUNTIF($B$1:$B9,B10)*0.01)</f>
        <v>9</v>
      </c>
      <c r="D10">
        <f t="shared" si="0"/>
        <v>9</v>
      </c>
      <c r="E10" t="str">
        <f>'Lányok egyéni'!A11</f>
        <v>Villányi Nikolett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9.140625" style="44" customWidth="1"/>
    <col min="2" max="2" width="0" style="44" hidden="1" customWidth="1"/>
    <col min="3" max="3" width="42.421875" style="44" bestFit="1" customWidth="1"/>
    <col min="4" max="4" width="10.28125" style="44" bestFit="1" customWidth="1"/>
    <col min="5" max="16384" width="9.140625" style="44" customWidth="1"/>
  </cols>
  <sheetData>
    <row r="1" spans="1:4" ht="23.25">
      <c r="A1" s="41" t="s">
        <v>35</v>
      </c>
      <c r="B1" s="42"/>
      <c r="C1" s="42"/>
      <c r="D1" s="43"/>
    </row>
    <row r="2" spans="1:4" ht="23.25">
      <c r="A2" s="45">
        <v>1</v>
      </c>
      <c r="B2" s="45" t="str">
        <f>VLOOKUP(A2,számoló!$D$1:$E$18,2,0)</f>
        <v>Komjáti Viktória</v>
      </c>
      <c r="C2" s="46" t="str">
        <f>IF(B2=0,"",B2)</f>
        <v>Komjáti Viktória</v>
      </c>
      <c r="D2" s="47">
        <f>VLOOKUP(C2,'Lányok egyéni'!$A$2:$AH$19,34,FALSE)</f>
        <v>187.27</v>
      </c>
    </row>
    <row r="3" spans="1:4" ht="23.25">
      <c r="A3" s="48">
        <v>2</v>
      </c>
      <c r="B3" s="48" t="str">
        <f>VLOOKUP(A3,számoló!$D$1:$E$18,2,0)</f>
        <v>Ujházi Krisztina</v>
      </c>
      <c r="C3" s="49" t="str">
        <f aca="true" t="shared" si="0" ref="C3:C11">IF(B3=0,"",B3)</f>
        <v>Ujházi Krisztina</v>
      </c>
      <c r="D3" s="50">
        <f>VLOOKUP(C3,'Lányok egyéni'!$A$2:$AH$19,34,FALSE)</f>
        <v>185.82</v>
      </c>
    </row>
    <row r="4" spans="1:4" ht="23.25">
      <c r="A4" s="45">
        <v>3</v>
      </c>
      <c r="B4" s="45" t="str">
        <f>VLOOKUP(A4,számoló!$D$1:$E$18,2,0)</f>
        <v>Szendrei Szelina (Szelcsi)</v>
      </c>
      <c r="C4" s="46" t="str">
        <f t="shared" si="0"/>
        <v>Szendrei Szelina (Szelcsi)</v>
      </c>
      <c r="D4" s="47">
        <f>VLOOKUP(C4,'Lányok egyéni'!$A$2:$AH$19,34,FALSE)</f>
        <v>185.41</v>
      </c>
    </row>
    <row r="5" spans="1:4" ht="23.25">
      <c r="A5" s="48">
        <v>4</v>
      </c>
      <c r="B5" s="48" t="str">
        <f>VLOOKUP(A5,számoló!$D$1:$E$18,2,0)</f>
        <v>Longauer Dóra</v>
      </c>
      <c r="C5" s="49" t="str">
        <f t="shared" si="0"/>
        <v>Longauer Dóra</v>
      </c>
      <c r="D5" s="50">
        <f>VLOOKUP(C5,'Lányok egyéni'!$A$2:$AH$19,34,FALSE)</f>
        <v>179.96</v>
      </c>
    </row>
    <row r="6" spans="1:4" ht="23.25">
      <c r="A6" s="45">
        <v>5</v>
      </c>
      <c r="B6" s="45" t="str">
        <f>VLOOKUP(A6,számoló!$D$1:$E$18,2,0)</f>
        <v>Hendinger Éva</v>
      </c>
      <c r="C6" s="46" t="str">
        <f t="shared" si="0"/>
        <v>Hendinger Éva</v>
      </c>
      <c r="D6" s="47">
        <f>VLOOKUP(C6,'Lányok egyéni'!$A$2:$AH$19,34,FALSE)</f>
        <v>177.75</v>
      </c>
    </row>
    <row r="7" spans="1:4" ht="23.25">
      <c r="A7" s="48">
        <v>6</v>
      </c>
      <c r="B7" s="48" t="str">
        <f>VLOOKUP(A7,számoló!$D$1:$E$18,2,0)</f>
        <v>Németh Valéria</v>
      </c>
      <c r="C7" s="49" t="str">
        <f t="shared" si="0"/>
        <v>Németh Valéria</v>
      </c>
      <c r="D7" s="50">
        <f>VLOOKUP(C7,'Lányok egyéni'!$A$2:$AH$19,34,FALSE)</f>
        <v>176.04</v>
      </c>
    </row>
    <row r="8" spans="1:4" ht="23.25">
      <c r="A8" s="45">
        <v>7</v>
      </c>
      <c r="B8" s="45" t="str">
        <f>VLOOKUP(A8,számoló!$D$1:$E$18,2,0)</f>
        <v>Varga Rita</v>
      </c>
      <c r="C8" s="46" t="str">
        <f t="shared" si="0"/>
        <v>Varga Rita</v>
      </c>
      <c r="D8" s="47">
        <f>VLOOKUP(C8,'Lányok egyéni'!$A$2:$AH$19,34,FALSE)</f>
        <v>166.98</v>
      </c>
    </row>
    <row r="9" spans="1:4" ht="23.25">
      <c r="A9" s="48">
        <v>8</v>
      </c>
      <c r="B9" s="48" t="str">
        <f>VLOOKUP(A9,számoló!$D$1:$E$18,2,0)</f>
        <v>Marosi Regina</v>
      </c>
      <c r="C9" s="49" t="str">
        <f t="shared" si="0"/>
        <v>Marosi Regina</v>
      </c>
      <c r="D9" s="50">
        <f>VLOOKUP(C9,'Lányok egyéni'!$A$2:$AH$19,34,FALSE)</f>
        <v>162.89</v>
      </c>
    </row>
    <row r="10" spans="1:4" ht="23.25">
      <c r="A10" s="45">
        <v>9</v>
      </c>
      <c r="B10" s="45" t="str">
        <f>VLOOKUP(A10,számoló!$D$1:$E$18,2,0)</f>
        <v>Villányi Nikolett</v>
      </c>
      <c r="C10" s="46" t="str">
        <f t="shared" si="0"/>
        <v>Villányi Nikolett</v>
      </c>
      <c r="D10" s="47">
        <f>VLOOKUP(C10,'Lányok egyéni'!$A$2:$AH$19,34,FALSE)</f>
        <v>146.56</v>
      </c>
    </row>
    <row r="11" spans="1:4" ht="23.25">
      <c r="A11" s="48">
        <v>10</v>
      </c>
      <c r="B11" s="48" t="str">
        <f>VLOOKUP(A11,számoló!$D$1:$E$18,2,0)</f>
        <v>Benedek Karolina Dr. </v>
      </c>
      <c r="C11" s="49" t="str">
        <f t="shared" si="0"/>
        <v>Benedek Karolina Dr. </v>
      </c>
      <c r="D11" s="50">
        <f>VLOOKUP(C11,'Lányok egyéni'!$A$2:$AH$19,34,FALSE)</f>
        <v>145.42</v>
      </c>
    </row>
  </sheetData>
  <sheetProtection password="E34F" sheet="1" objects="1" scenarios="1" selectLockedCells="1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S1" sqref="S1:S18"/>
    </sheetView>
  </sheetViews>
  <sheetFormatPr defaultColWidth="9.140625" defaultRowHeight="15"/>
  <sheetData>
    <row r="1" spans="1:19" ht="15">
      <c r="A1" s="23" t="s">
        <v>22</v>
      </c>
      <c r="C1" s="24">
        <v>12.74</v>
      </c>
      <c r="D1" s="25">
        <v>24.86</v>
      </c>
      <c r="E1" s="26">
        <v>37.06</v>
      </c>
      <c r="F1" s="27">
        <v>48.9</v>
      </c>
      <c r="G1" s="28">
        <v>60.44</v>
      </c>
      <c r="H1" s="29">
        <v>71.89</v>
      </c>
      <c r="I1" s="30">
        <v>83.17</v>
      </c>
      <c r="J1" s="31">
        <v>94.48</v>
      </c>
      <c r="K1" s="32">
        <v>105.67</v>
      </c>
      <c r="L1" s="33">
        <v>117.05</v>
      </c>
      <c r="M1" s="34">
        <v>127.25</v>
      </c>
      <c r="N1" s="35">
        <v>138.3</v>
      </c>
      <c r="O1" s="36">
        <v>148.8</v>
      </c>
      <c r="P1" s="37">
        <v>159.52</v>
      </c>
      <c r="Q1" s="38">
        <v>165.7</v>
      </c>
      <c r="R1" s="39">
        <v>173.24</v>
      </c>
      <c r="S1" s="40">
        <v>180.99</v>
      </c>
    </row>
    <row r="2" spans="1:19" ht="15">
      <c r="A2" s="23" t="s">
        <v>23</v>
      </c>
      <c r="C2" s="24">
        <v>11.85</v>
      </c>
      <c r="D2" s="25">
        <v>23.51</v>
      </c>
      <c r="E2" s="26">
        <v>35.28</v>
      </c>
      <c r="F2" s="27">
        <v>47.14</v>
      </c>
      <c r="G2" s="28">
        <v>58.52</v>
      </c>
      <c r="H2" s="29">
        <v>70.42</v>
      </c>
      <c r="I2" s="30">
        <v>82.01</v>
      </c>
      <c r="J2" s="31">
        <v>93.31</v>
      </c>
      <c r="K2" s="32">
        <v>104.59</v>
      </c>
      <c r="L2" s="33">
        <v>115.5</v>
      </c>
      <c r="M2" s="34">
        <v>125.46</v>
      </c>
      <c r="N2" s="35">
        <v>135.47</v>
      </c>
      <c r="O2" s="36">
        <v>144.64</v>
      </c>
      <c r="P2" s="37">
        <v>153.79</v>
      </c>
      <c r="Q2" s="38">
        <v>160.11</v>
      </c>
      <c r="R2" s="39">
        <v>167.09</v>
      </c>
      <c r="S2" s="40">
        <v>174.02</v>
      </c>
    </row>
    <row r="3" spans="1:19" ht="15">
      <c r="A3" s="23" t="s">
        <v>18</v>
      </c>
      <c r="C3" s="24">
        <v>12.39</v>
      </c>
      <c r="D3" s="25">
        <v>24.46</v>
      </c>
      <c r="E3" s="26">
        <v>36.58</v>
      </c>
      <c r="F3" s="27">
        <v>48.57</v>
      </c>
      <c r="G3" s="28">
        <v>60.51</v>
      </c>
      <c r="H3" s="29">
        <v>72.31</v>
      </c>
      <c r="I3" s="30">
        <v>83.97</v>
      </c>
      <c r="J3" s="31">
        <v>95.18</v>
      </c>
      <c r="K3" s="32">
        <v>106.74</v>
      </c>
      <c r="L3" s="33">
        <v>117.6</v>
      </c>
      <c r="M3" s="34">
        <v>128.92</v>
      </c>
      <c r="N3" s="35">
        <v>139.77</v>
      </c>
      <c r="O3" s="36">
        <v>150.73</v>
      </c>
      <c r="P3" s="37">
        <v>160.8</v>
      </c>
      <c r="Q3" s="38">
        <v>166.72</v>
      </c>
      <c r="R3" s="39">
        <v>172.61</v>
      </c>
      <c r="S3" s="40">
        <v>178.49</v>
      </c>
    </row>
    <row r="4" spans="1:19" ht="15">
      <c r="A4" s="23" t="s">
        <v>24</v>
      </c>
      <c r="C4" s="24">
        <v>11.4</v>
      </c>
      <c r="D4" s="25">
        <v>22.65</v>
      </c>
      <c r="E4" s="26">
        <v>34.05</v>
      </c>
      <c r="F4" s="27">
        <v>45.16</v>
      </c>
      <c r="G4" s="28">
        <v>55.9</v>
      </c>
      <c r="H4" s="29">
        <v>67.02</v>
      </c>
      <c r="I4" s="30">
        <v>78.03</v>
      </c>
      <c r="J4" s="31">
        <v>88.96</v>
      </c>
      <c r="K4" s="32">
        <v>99.85</v>
      </c>
      <c r="L4" s="33">
        <v>110.45</v>
      </c>
      <c r="M4" s="34">
        <v>121.08</v>
      </c>
      <c r="N4" s="35">
        <v>132</v>
      </c>
      <c r="O4" s="36">
        <v>142.81</v>
      </c>
      <c r="P4" s="37">
        <v>153.58</v>
      </c>
      <c r="Q4" s="38">
        <v>160.76</v>
      </c>
      <c r="R4" s="39">
        <v>167.96</v>
      </c>
      <c r="S4" s="40">
        <v>175.41</v>
      </c>
    </row>
    <row r="5" spans="1:19" ht="15">
      <c r="A5" s="23" t="s">
        <v>0</v>
      </c>
      <c r="C5" s="24">
        <v>10.45</v>
      </c>
      <c r="D5" s="25">
        <v>20.59</v>
      </c>
      <c r="E5" s="26">
        <v>30.62</v>
      </c>
      <c r="F5" s="27">
        <v>40.57</v>
      </c>
      <c r="G5" s="28">
        <v>50.61</v>
      </c>
      <c r="H5" s="29">
        <v>60.58</v>
      </c>
      <c r="I5" s="30">
        <v>70.67</v>
      </c>
      <c r="J5" s="31">
        <v>80.63</v>
      </c>
      <c r="K5" s="32">
        <v>90.48</v>
      </c>
      <c r="L5" s="33">
        <v>100.41</v>
      </c>
      <c r="M5" s="34">
        <v>110.23</v>
      </c>
      <c r="N5" s="35">
        <v>119.88</v>
      </c>
      <c r="O5" s="36">
        <v>129.67</v>
      </c>
      <c r="P5" s="37">
        <v>139.37</v>
      </c>
      <c r="Q5" s="38">
        <v>145.76</v>
      </c>
      <c r="R5" s="39">
        <v>152.17</v>
      </c>
      <c r="S5" s="40">
        <v>158.96</v>
      </c>
    </row>
    <row r="6" spans="1:19" ht="15">
      <c r="A6" s="23" t="s">
        <v>19</v>
      </c>
      <c r="C6" s="24">
        <v>11.28</v>
      </c>
      <c r="D6" s="25">
        <v>22.13</v>
      </c>
      <c r="E6" s="26">
        <v>33.09</v>
      </c>
      <c r="F6" s="27">
        <v>43.63</v>
      </c>
      <c r="G6" s="28">
        <v>54.15</v>
      </c>
      <c r="H6" s="29">
        <v>64.87</v>
      </c>
      <c r="I6" s="30">
        <v>75.3</v>
      </c>
      <c r="J6" s="31">
        <v>85.75</v>
      </c>
      <c r="K6" s="32">
        <v>96.11</v>
      </c>
      <c r="L6" s="33">
        <v>106.41</v>
      </c>
      <c r="M6" s="34">
        <v>116.77</v>
      </c>
      <c r="N6" s="35">
        <v>126.87</v>
      </c>
      <c r="O6" s="36">
        <v>136.83</v>
      </c>
      <c r="P6" s="37">
        <v>146.81</v>
      </c>
      <c r="Q6" s="38">
        <v>153.31</v>
      </c>
      <c r="R6" s="39">
        <v>159.99</v>
      </c>
      <c r="S6" s="40">
        <v>166.82</v>
      </c>
    </row>
    <row r="7" spans="1:19" ht="15">
      <c r="A7" s="23" t="s">
        <v>25</v>
      </c>
      <c r="C7" s="24">
        <v>13.01</v>
      </c>
      <c r="D7" s="25">
        <v>25.47</v>
      </c>
      <c r="E7" s="26">
        <v>37.92</v>
      </c>
      <c r="F7" s="27">
        <v>50.35</v>
      </c>
      <c r="G7" s="28">
        <v>62.35</v>
      </c>
      <c r="H7" s="29">
        <v>74.34</v>
      </c>
      <c r="I7" s="30">
        <v>86</v>
      </c>
      <c r="J7" s="31">
        <v>97.74</v>
      </c>
      <c r="K7" s="32">
        <v>109.35</v>
      </c>
      <c r="L7" s="33">
        <v>120.16</v>
      </c>
      <c r="M7" s="34">
        <v>131.18</v>
      </c>
      <c r="N7" s="35">
        <v>142.03</v>
      </c>
      <c r="O7" s="36">
        <v>152.74</v>
      </c>
      <c r="P7" s="37">
        <v>163.55</v>
      </c>
      <c r="Q7" s="38">
        <v>171.24</v>
      </c>
      <c r="R7" s="39">
        <v>179.03</v>
      </c>
      <c r="S7" s="40">
        <v>186.71</v>
      </c>
    </row>
    <row r="8" spans="1:19" ht="15">
      <c r="A8" s="23" t="s">
        <v>26</v>
      </c>
      <c r="C8" s="24">
        <v>12.72</v>
      </c>
      <c r="D8" s="25">
        <v>25.22</v>
      </c>
      <c r="E8" s="26">
        <v>37.75</v>
      </c>
      <c r="F8" s="27">
        <v>50.12</v>
      </c>
      <c r="G8" s="28">
        <v>62.46</v>
      </c>
      <c r="H8" s="29">
        <v>74.79</v>
      </c>
      <c r="I8" s="30">
        <v>86.92</v>
      </c>
      <c r="J8" s="31">
        <v>98.67</v>
      </c>
      <c r="K8" s="32">
        <v>110.45</v>
      </c>
      <c r="L8" s="33">
        <v>122</v>
      </c>
      <c r="M8" s="34">
        <v>133.33</v>
      </c>
      <c r="N8" s="35">
        <v>144.38</v>
      </c>
      <c r="O8" s="36">
        <v>154.96</v>
      </c>
      <c r="P8" s="37">
        <v>165.73</v>
      </c>
      <c r="Q8" s="38">
        <v>173.06</v>
      </c>
      <c r="R8" s="39">
        <v>180.49</v>
      </c>
      <c r="S8" s="40">
        <v>187.9</v>
      </c>
    </row>
    <row r="9" spans="1:19" ht="15">
      <c r="A9" s="23" t="s">
        <v>20</v>
      </c>
      <c r="C9" s="24">
        <v>12.54</v>
      </c>
      <c r="D9" s="25">
        <v>23.99</v>
      </c>
      <c r="E9" s="26">
        <v>35.94</v>
      </c>
      <c r="F9" s="27">
        <v>47.87</v>
      </c>
      <c r="G9" s="28">
        <v>59.59</v>
      </c>
      <c r="H9" s="29">
        <v>71.5</v>
      </c>
      <c r="I9" s="30">
        <v>83.19</v>
      </c>
      <c r="J9" s="31">
        <v>92.3</v>
      </c>
      <c r="K9" s="32">
        <v>103.92</v>
      </c>
      <c r="L9" s="33">
        <v>115.37</v>
      </c>
      <c r="M9" s="34">
        <v>126.91</v>
      </c>
      <c r="N9" s="35">
        <v>138.33</v>
      </c>
      <c r="O9" s="36">
        <v>150.19</v>
      </c>
      <c r="P9" s="37">
        <v>162.19</v>
      </c>
      <c r="Q9" s="38">
        <v>170.13</v>
      </c>
      <c r="R9" s="39">
        <v>178.32</v>
      </c>
      <c r="S9" s="40">
        <v>186.2</v>
      </c>
    </row>
    <row r="10" spans="1:19" ht="15">
      <c r="A10" s="23" t="s">
        <v>27</v>
      </c>
      <c r="C10" s="24">
        <v>11.03</v>
      </c>
      <c r="D10" s="25">
        <v>20.88</v>
      </c>
      <c r="E10" s="26">
        <v>31.05</v>
      </c>
      <c r="F10" s="27">
        <v>42.15</v>
      </c>
      <c r="G10" s="28">
        <v>53.7</v>
      </c>
      <c r="H10" s="29">
        <v>65.49</v>
      </c>
      <c r="I10" s="30">
        <v>77.18</v>
      </c>
      <c r="J10" s="31">
        <v>88.88</v>
      </c>
      <c r="K10" s="32">
        <v>100.33</v>
      </c>
      <c r="L10" s="33">
        <v>111.58</v>
      </c>
      <c r="M10" s="34">
        <v>122.9</v>
      </c>
      <c r="N10" s="35">
        <v>133.78</v>
      </c>
      <c r="O10" s="36">
        <v>144.65</v>
      </c>
      <c r="P10" s="37">
        <v>155.23</v>
      </c>
      <c r="Q10" s="38">
        <v>162.15</v>
      </c>
      <c r="R10" s="39">
        <v>169.26</v>
      </c>
      <c r="S10" s="40">
        <v>176.66</v>
      </c>
    </row>
    <row r="11" spans="1:19" ht="15">
      <c r="A11" s="23" t="s">
        <v>28</v>
      </c>
      <c r="C11" s="24">
        <v>11.85</v>
      </c>
      <c r="D11" s="25">
        <v>23.29</v>
      </c>
      <c r="E11" s="26">
        <v>34.61</v>
      </c>
      <c r="F11" s="27">
        <v>45.78</v>
      </c>
      <c r="G11" s="28">
        <v>56.88</v>
      </c>
      <c r="H11" s="29">
        <v>67.97</v>
      </c>
      <c r="I11" s="30">
        <v>79.12</v>
      </c>
      <c r="J11" s="31">
        <v>89.84</v>
      </c>
      <c r="K11" s="32">
        <v>100.79</v>
      </c>
      <c r="L11" s="33">
        <v>111.63</v>
      </c>
      <c r="M11" s="34">
        <v>122.24</v>
      </c>
      <c r="N11" s="35">
        <v>132.91</v>
      </c>
      <c r="O11" s="36">
        <v>143.5</v>
      </c>
      <c r="P11" s="37">
        <v>154.45</v>
      </c>
      <c r="Q11" s="38">
        <v>161.56</v>
      </c>
      <c r="R11" s="39">
        <v>168.53</v>
      </c>
      <c r="S11" s="40">
        <v>176.01</v>
      </c>
    </row>
    <row r="12" spans="1:19" ht="15">
      <c r="A12" s="23" t="s">
        <v>29</v>
      </c>
      <c r="C12" s="24">
        <v>12.53</v>
      </c>
      <c r="D12" s="25">
        <v>24.72</v>
      </c>
      <c r="E12" s="26">
        <v>36.79</v>
      </c>
      <c r="F12" s="27">
        <v>48.67</v>
      </c>
      <c r="G12" s="28">
        <v>59.74</v>
      </c>
      <c r="H12" s="29">
        <v>70.73</v>
      </c>
      <c r="I12" s="30">
        <v>81.85</v>
      </c>
      <c r="J12" s="31">
        <v>92.72</v>
      </c>
      <c r="K12" s="32">
        <v>103.3</v>
      </c>
      <c r="L12" s="33">
        <v>113.92</v>
      </c>
      <c r="M12" s="34">
        <v>124.72</v>
      </c>
      <c r="N12" s="35">
        <v>135.29</v>
      </c>
      <c r="O12" s="36">
        <v>145.85</v>
      </c>
      <c r="P12" s="37">
        <v>156.27</v>
      </c>
      <c r="Q12" s="38">
        <v>163.11</v>
      </c>
      <c r="R12" s="39">
        <v>170.3</v>
      </c>
      <c r="S12" s="40">
        <v>177.67</v>
      </c>
    </row>
    <row r="13" spans="1:19" ht="15">
      <c r="A13" s="23" t="s">
        <v>30</v>
      </c>
      <c r="C13" s="24">
        <v>10.82</v>
      </c>
      <c r="D13" s="25">
        <v>21.43</v>
      </c>
      <c r="E13" s="26">
        <v>32.15</v>
      </c>
      <c r="F13" s="27">
        <v>43.06</v>
      </c>
      <c r="G13" s="28">
        <v>54.15</v>
      </c>
      <c r="H13" s="29">
        <v>65.23</v>
      </c>
      <c r="I13" s="30">
        <v>76.25</v>
      </c>
      <c r="J13" s="31">
        <v>87.18</v>
      </c>
      <c r="K13" s="32">
        <v>98.31</v>
      </c>
      <c r="L13" s="33">
        <v>109.49</v>
      </c>
      <c r="M13" s="34">
        <v>120.56</v>
      </c>
      <c r="N13" s="35">
        <v>131.31</v>
      </c>
      <c r="O13" s="36">
        <v>142.18</v>
      </c>
      <c r="P13" s="37">
        <v>153.02</v>
      </c>
      <c r="Q13" s="38">
        <v>160.21</v>
      </c>
      <c r="R13" s="39">
        <v>167.84</v>
      </c>
      <c r="S13" s="40">
        <v>175.71</v>
      </c>
    </row>
    <row r="14" spans="1:19" ht="15">
      <c r="A14" s="23" t="s">
        <v>31</v>
      </c>
      <c r="C14" s="24">
        <v>12.19</v>
      </c>
      <c r="D14" s="25">
        <v>23.72</v>
      </c>
      <c r="E14" s="26">
        <v>35.35</v>
      </c>
      <c r="F14" s="27">
        <v>46.84</v>
      </c>
      <c r="G14" s="28">
        <v>58.2</v>
      </c>
      <c r="H14" s="29">
        <v>69.43</v>
      </c>
      <c r="I14" s="30">
        <v>80.57</v>
      </c>
      <c r="J14" s="31">
        <v>91.64</v>
      </c>
      <c r="K14" s="32">
        <v>102.6</v>
      </c>
      <c r="L14" s="33">
        <v>113.06</v>
      </c>
      <c r="M14" s="34">
        <v>123.22</v>
      </c>
      <c r="N14" s="35">
        <v>133.03</v>
      </c>
      <c r="O14" s="36">
        <v>142.04</v>
      </c>
      <c r="P14" s="37">
        <v>150.75</v>
      </c>
      <c r="Q14" s="38">
        <v>156.75</v>
      </c>
      <c r="R14" s="39">
        <v>163.79</v>
      </c>
      <c r="S14" s="40">
        <v>171.04</v>
      </c>
    </row>
    <row r="15" spans="1:19" ht="15">
      <c r="A15" s="23" t="s">
        <v>32</v>
      </c>
      <c r="C15" s="24">
        <v>9.08</v>
      </c>
      <c r="D15" s="25">
        <v>19.17</v>
      </c>
      <c r="E15" s="26">
        <v>29.45</v>
      </c>
      <c r="F15" s="27">
        <v>39.07</v>
      </c>
      <c r="G15" s="28">
        <v>48.3</v>
      </c>
      <c r="H15" s="29">
        <v>58.6</v>
      </c>
      <c r="I15" s="30">
        <v>68.3</v>
      </c>
      <c r="J15" s="31">
        <v>78.35</v>
      </c>
      <c r="K15" s="32">
        <v>87.4</v>
      </c>
      <c r="L15" s="33">
        <v>97.44</v>
      </c>
      <c r="M15" s="34">
        <v>107.26</v>
      </c>
      <c r="N15" s="35">
        <v>116.48</v>
      </c>
      <c r="O15" s="36">
        <v>124.99</v>
      </c>
      <c r="P15" s="37">
        <v>135.03</v>
      </c>
      <c r="Q15" s="38">
        <v>141.04</v>
      </c>
      <c r="R15" s="39">
        <v>147.59</v>
      </c>
      <c r="S15" s="40">
        <v>154.22</v>
      </c>
    </row>
    <row r="16" spans="1:19" ht="15">
      <c r="A16" s="23" t="s">
        <v>33</v>
      </c>
      <c r="C16" s="24">
        <v>12.7</v>
      </c>
      <c r="D16" s="25">
        <v>25.38</v>
      </c>
      <c r="E16" s="26">
        <v>37.92</v>
      </c>
      <c r="F16" s="27">
        <v>50.49</v>
      </c>
      <c r="G16" s="28">
        <v>62.93</v>
      </c>
      <c r="H16" s="29">
        <v>75.33</v>
      </c>
      <c r="I16" s="30">
        <v>87.53</v>
      </c>
      <c r="J16" s="31">
        <v>99.63</v>
      </c>
      <c r="K16" s="32">
        <v>111.63</v>
      </c>
      <c r="L16" s="33">
        <v>123.48</v>
      </c>
      <c r="M16" s="34">
        <v>135.05</v>
      </c>
      <c r="N16" s="35">
        <v>146.56</v>
      </c>
      <c r="O16" s="36">
        <v>157.91</v>
      </c>
      <c r="P16" s="37">
        <v>169.12</v>
      </c>
      <c r="Q16" s="38">
        <v>176.45</v>
      </c>
      <c r="R16" s="39">
        <v>184.01</v>
      </c>
      <c r="S16" s="40">
        <v>191.81</v>
      </c>
    </row>
    <row r="17" spans="1:19" ht="15">
      <c r="A17" s="23" t="s">
        <v>21</v>
      </c>
      <c r="C17" s="24">
        <v>11.39</v>
      </c>
      <c r="D17" s="25">
        <v>22.55</v>
      </c>
      <c r="E17" s="26">
        <v>33.71</v>
      </c>
      <c r="F17" s="27">
        <v>44.98</v>
      </c>
      <c r="G17" s="28">
        <v>56.46</v>
      </c>
      <c r="H17" s="29">
        <v>67.66</v>
      </c>
      <c r="I17" s="30">
        <v>78.73</v>
      </c>
      <c r="J17" s="31">
        <v>89.61</v>
      </c>
      <c r="K17" s="32">
        <v>100.54</v>
      </c>
      <c r="L17" s="33">
        <v>111.68</v>
      </c>
      <c r="M17" s="34">
        <v>122.42</v>
      </c>
      <c r="N17" s="35">
        <v>133.1</v>
      </c>
      <c r="O17" s="36">
        <v>143.67</v>
      </c>
      <c r="P17" s="37">
        <v>154.73</v>
      </c>
      <c r="Q17" s="38">
        <v>162.07</v>
      </c>
      <c r="R17" s="39">
        <v>169.6</v>
      </c>
      <c r="S17" s="40">
        <v>177.19</v>
      </c>
    </row>
    <row r="18" spans="1:19" ht="15">
      <c r="A18" s="23" t="s">
        <v>34</v>
      </c>
      <c r="C18" s="24">
        <v>0</v>
      </c>
      <c r="D18" s="25">
        <v>0</v>
      </c>
      <c r="E18" s="26">
        <v>0</v>
      </c>
      <c r="F18" s="27">
        <v>0</v>
      </c>
      <c r="G18" s="28">
        <v>0</v>
      </c>
      <c r="H18" s="29">
        <v>0</v>
      </c>
      <c r="I18" s="30">
        <v>0</v>
      </c>
      <c r="J18" s="31">
        <v>0</v>
      </c>
      <c r="K18" s="32">
        <v>0</v>
      </c>
      <c r="L18" s="33">
        <v>0</v>
      </c>
      <c r="M18" s="34">
        <v>0.14</v>
      </c>
      <c r="N18" s="35">
        <v>0.16</v>
      </c>
      <c r="O18" s="36">
        <v>0.16</v>
      </c>
      <c r="P18" s="37">
        <v>0.16</v>
      </c>
      <c r="Q18" s="38">
        <v>0.43</v>
      </c>
      <c r="R18" s="39">
        <v>0.43</v>
      </c>
      <c r="S18" s="40">
        <v>0.43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ASZTALI</dc:creator>
  <cp:keywords/>
  <dc:description/>
  <cp:lastModifiedBy>Király Balázs</cp:lastModifiedBy>
  <cp:lastPrinted>2018-02-25T17:21:54Z</cp:lastPrinted>
  <dcterms:created xsi:type="dcterms:W3CDTF">2014-02-24T21:28:57Z</dcterms:created>
  <dcterms:modified xsi:type="dcterms:W3CDTF">2018-02-25T19:37:27Z</dcterms:modified>
  <cp:category/>
  <cp:version/>
  <cp:contentType/>
  <cp:contentStatus/>
</cp:coreProperties>
</file>